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=Подразделения=\ЦЕНТР информационного и научно-методического обеспечения доп. обр. взрослых\=САЙТ=\2020\НА ОБРАБОТКУ\Январь\Дополнение по соревнованиям ТУРИСТ\"/>
    </mc:Choice>
  </mc:AlternateContent>
  <bookViews>
    <workbookView xWindow="0" yWindow="0" windowWidth="21600" windowHeight="9735"/>
  </bookViews>
  <sheets>
    <sheet name="ЮНОШИ СТ гр" sheetId="1" r:id="rId1"/>
    <sheet name="ДЕВУШКИ СТ гр" sheetId="2" r:id="rId2"/>
    <sheet name="лично-командный СТ гр" sheetId="6" r:id="rId3"/>
    <sheet name="МАЛЬЧИКИ СР гр" sheetId="3" r:id="rId4"/>
    <sheet name="ДЕВОЧКИ СР гр" sheetId="4" r:id="rId5"/>
    <sheet name="лично-командный СР гр" sheetId="5" r:id="rId6"/>
    <sheet name="командная СТ.гр" sheetId="7" r:id="rId7"/>
    <sheet name="командная СР гр" sheetId="8" r:id="rId8"/>
    <sheet name="Итоговый" sheetId="9" r:id="rId9"/>
  </sheets>
  <calcPr calcId="152511"/>
</workbook>
</file>

<file path=xl/calcChain.xml><?xml version="1.0" encoding="utf-8"?>
<calcChain xmlns="http://schemas.openxmlformats.org/spreadsheetml/2006/main">
  <c r="G20" i="9" l="1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H7" i="9" s="1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I9" i="7"/>
  <c r="H19" i="7"/>
  <c r="I19" i="7" s="1"/>
  <c r="J19" i="7" s="1"/>
  <c r="H18" i="7"/>
  <c r="I18" i="7" s="1"/>
  <c r="J18" i="7" s="1"/>
  <c r="H17" i="7"/>
  <c r="I17" i="7" s="1"/>
  <c r="J17" i="7" s="1"/>
  <c r="H16" i="7"/>
  <c r="I16" i="7" s="1"/>
  <c r="J16" i="7" s="1"/>
  <c r="H15" i="7"/>
  <c r="I15" i="7" s="1"/>
  <c r="J15" i="7" s="1"/>
  <c r="H14" i="7"/>
  <c r="I14" i="7" s="1"/>
  <c r="J14" i="7" s="1"/>
  <c r="H13" i="7"/>
  <c r="I13" i="7" s="1"/>
  <c r="J13" i="7" s="1"/>
  <c r="H12" i="7"/>
  <c r="I12" i="7" s="1"/>
  <c r="J12" i="7" s="1"/>
  <c r="H11" i="7"/>
  <c r="I11" i="7" s="1"/>
  <c r="J11" i="7" s="1"/>
  <c r="H10" i="7"/>
  <c r="I10" i="7" s="1"/>
  <c r="J10" i="7" s="1"/>
  <c r="H9" i="7"/>
  <c r="J10" i="8" l="1"/>
  <c r="J14" i="8"/>
  <c r="J18" i="8"/>
  <c r="J22" i="8"/>
  <c r="I22" i="8"/>
  <c r="I20" i="8"/>
  <c r="J20" i="8" s="1"/>
  <c r="I18" i="8"/>
  <c r="I16" i="8"/>
  <c r="J16" i="8" s="1"/>
  <c r="I14" i="8"/>
  <c r="I12" i="8"/>
  <c r="J12" i="8" s="1"/>
  <c r="H19" i="9"/>
  <c r="H9" i="9"/>
  <c r="H11" i="9"/>
  <c r="H13" i="9"/>
  <c r="H15" i="9"/>
  <c r="H17" i="9"/>
  <c r="I10" i="8"/>
  <c r="I21" i="8"/>
  <c r="J21" i="8" s="1"/>
  <c r="I19" i="8"/>
  <c r="J19" i="8" s="1"/>
  <c r="I17" i="8"/>
  <c r="J17" i="8" s="1"/>
  <c r="I15" i="8"/>
  <c r="J15" i="8" s="1"/>
  <c r="I13" i="8"/>
  <c r="J13" i="8" s="1"/>
  <c r="I11" i="8"/>
  <c r="J11" i="8" s="1"/>
  <c r="H8" i="9"/>
  <c r="H10" i="9"/>
  <c r="H12" i="9"/>
  <c r="H14" i="9"/>
  <c r="H16" i="9"/>
  <c r="H18" i="9"/>
  <c r="H20" i="9"/>
  <c r="J9" i="7"/>
  <c r="K6" i="7" s="1"/>
  <c r="J7" i="8" l="1"/>
  <c r="K10" i="7"/>
  <c r="K12" i="7"/>
  <c r="K14" i="7"/>
  <c r="K16" i="7"/>
  <c r="K18" i="7"/>
  <c r="K11" i="7"/>
  <c r="K13" i="7"/>
  <c r="K15" i="7"/>
  <c r="K17" i="7"/>
  <c r="K19" i="7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8" i="5"/>
  <c r="G9" i="6"/>
  <c r="G10" i="6"/>
  <c r="G11" i="6"/>
  <c r="G12" i="6"/>
  <c r="G13" i="6"/>
  <c r="G14" i="6"/>
  <c r="G15" i="6"/>
  <c r="G16" i="6"/>
  <c r="G17" i="6"/>
  <c r="G18" i="6"/>
  <c r="G8" i="6"/>
  <c r="H8" i="6" s="1"/>
  <c r="J11" i="4"/>
  <c r="K11" i="4" s="1"/>
  <c r="J15" i="4"/>
  <c r="K15" i="4" s="1"/>
  <c r="J19" i="4"/>
  <c r="K19" i="4" s="1"/>
  <c r="J23" i="4"/>
  <c r="K23" i="4" s="1"/>
  <c r="J27" i="4"/>
  <c r="K27" i="4" s="1"/>
  <c r="J31" i="4"/>
  <c r="K31" i="4" s="1"/>
  <c r="J35" i="4"/>
  <c r="K35" i="4" s="1"/>
  <c r="J39" i="4"/>
  <c r="K39" i="4" s="1"/>
  <c r="I39" i="4"/>
  <c r="I38" i="4"/>
  <c r="J38" i="4" s="1"/>
  <c r="K38" i="4" s="1"/>
  <c r="I37" i="4"/>
  <c r="J37" i="4" s="1"/>
  <c r="K37" i="4" s="1"/>
  <c r="I36" i="4"/>
  <c r="J36" i="4" s="1"/>
  <c r="K36" i="4" s="1"/>
  <c r="I35" i="4"/>
  <c r="I34" i="4"/>
  <c r="J34" i="4" s="1"/>
  <c r="K34" i="4" s="1"/>
  <c r="I33" i="4"/>
  <c r="J33" i="4" s="1"/>
  <c r="K33" i="4" s="1"/>
  <c r="I32" i="4"/>
  <c r="J32" i="4" s="1"/>
  <c r="K32" i="4" s="1"/>
  <c r="I31" i="4"/>
  <c r="I30" i="4"/>
  <c r="J30" i="4" s="1"/>
  <c r="K30" i="4" s="1"/>
  <c r="I29" i="4"/>
  <c r="J29" i="4" s="1"/>
  <c r="K29" i="4" s="1"/>
  <c r="I28" i="4"/>
  <c r="J28" i="4" s="1"/>
  <c r="K28" i="4" s="1"/>
  <c r="I27" i="4"/>
  <c r="I26" i="4"/>
  <c r="J26" i="4" s="1"/>
  <c r="K26" i="4" s="1"/>
  <c r="I25" i="4"/>
  <c r="J25" i="4" s="1"/>
  <c r="K25" i="4" s="1"/>
  <c r="I24" i="4"/>
  <c r="J24" i="4" s="1"/>
  <c r="K24" i="4" s="1"/>
  <c r="I23" i="4"/>
  <c r="I22" i="4"/>
  <c r="J22" i="4" s="1"/>
  <c r="K22" i="4" s="1"/>
  <c r="I21" i="4"/>
  <c r="J21" i="4" s="1"/>
  <c r="K21" i="4" s="1"/>
  <c r="I20" i="4"/>
  <c r="J20" i="4" s="1"/>
  <c r="K20" i="4" s="1"/>
  <c r="I19" i="4"/>
  <c r="I18" i="4"/>
  <c r="J18" i="4" s="1"/>
  <c r="K18" i="4" s="1"/>
  <c r="I17" i="4"/>
  <c r="J17" i="4" s="1"/>
  <c r="K17" i="4" s="1"/>
  <c r="I16" i="4"/>
  <c r="J16" i="4" s="1"/>
  <c r="K16" i="4" s="1"/>
  <c r="I15" i="4"/>
  <c r="I14" i="4"/>
  <c r="J14" i="4" s="1"/>
  <c r="K14" i="4" s="1"/>
  <c r="I13" i="4"/>
  <c r="J13" i="4" s="1"/>
  <c r="K13" i="4" s="1"/>
  <c r="I12" i="4"/>
  <c r="J12" i="4" s="1"/>
  <c r="K12" i="4" s="1"/>
  <c r="I11" i="4"/>
  <c r="I10" i="4"/>
  <c r="J10" i="4" s="1"/>
  <c r="K10" i="4" s="1"/>
  <c r="I11" i="3"/>
  <c r="J11" i="3" s="1"/>
  <c r="K11" i="3" s="1"/>
  <c r="I43" i="3"/>
  <c r="J43" i="3" s="1"/>
  <c r="K43" i="3" s="1"/>
  <c r="I42" i="3"/>
  <c r="J42" i="3" s="1"/>
  <c r="K42" i="3" s="1"/>
  <c r="I41" i="3"/>
  <c r="J41" i="3" s="1"/>
  <c r="K41" i="3" s="1"/>
  <c r="I40" i="3"/>
  <c r="J40" i="3" s="1"/>
  <c r="K40" i="3" s="1"/>
  <c r="I39" i="3"/>
  <c r="J39" i="3" s="1"/>
  <c r="K39" i="3" s="1"/>
  <c r="I38" i="3"/>
  <c r="J38" i="3" s="1"/>
  <c r="K38" i="3" s="1"/>
  <c r="I37" i="3"/>
  <c r="J37" i="3" s="1"/>
  <c r="K37" i="3" s="1"/>
  <c r="I36" i="3"/>
  <c r="J36" i="3" s="1"/>
  <c r="K36" i="3" s="1"/>
  <c r="I35" i="3"/>
  <c r="J35" i="3" s="1"/>
  <c r="K35" i="3" s="1"/>
  <c r="I34" i="3"/>
  <c r="J34" i="3" s="1"/>
  <c r="K34" i="3" s="1"/>
  <c r="I33" i="3"/>
  <c r="J33" i="3" s="1"/>
  <c r="K33" i="3" s="1"/>
  <c r="I32" i="3"/>
  <c r="J32" i="3" s="1"/>
  <c r="K32" i="3" s="1"/>
  <c r="I31" i="3"/>
  <c r="J31" i="3" s="1"/>
  <c r="K31" i="3" s="1"/>
  <c r="I30" i="3"/>
  <c r="J30" i="3" s="1"/>
  <c r="K30" i="3" s="1"/>
  <c r="I29" i="3"/>
  <c r="J29" i="3" s="1"/>
  <c r="K29" i="3" s="1"/>
  <c r="I28" i="3"/>
  <c r="J28" i="3" s="1"/>
  <c r="K28" i="3" s="1"/>
  <c r="I27" i="3"/>
  <c r="J27" i="3" s="1"/>
  <c r="K27" i="3" s="1"/>
  <c r="I26" i="3"/>
  <c r="J26" i="3" s="1"/>
  <c r="K26" i="3" s="1"/>
  <c r="I25" i="3"/>
  <c r="J25" i="3" s="1"/>
  <c r="K25" i="3" s="1"/>
  <c r="I24" i="3"/>
  <c r="J24" i="3" s="1"/>
  <c r="K24" i="3" s="1"/>
  <c r="I23" i="3"/>
  <c r="J23" i="3" s="1"/>
  <c r="K23" i="3" s="1"/>
  <c r="I22" i="3"/>
  <c r="J22" i="3" s="1"/>
  <c r="K22" i="3" s="1"/>
  <c r="I21" i="3"/>
  <c r="J21" i="3" s="1"/>
  <c r="K21" i="3" s="1"/>
  <c r="I20" i="3"/>
  <c r="J20" i="3" s="1"/>
  <c r="K20" i="3" s="1"/>
  <c r="I19" i="3"/>
  <c r="J19" i="3" s="1"/>
  <c r="K19" i="3" s="1"/>
  <c r="I18" i="3"/>
  <c r="J18" i="3" s="1"/>
  <c r="K18" i="3" s="1"/>
  <c r="I17" i="3"/>
  <c r="J17" i="3" s="1"/>
  <c r="K17" i="3" s="1"/>
  <c r="I16" i="3"/>
  <c r="J16" i="3" s="1"/>
  <c r="K16" i="3" s="1"/>
  <c r="I15" i="3"/>
  <c r="J15" i="3" s="1"/>
  <c r="K15" i="3" s="1"/>
  <c r="I14" i="3"/>
  <c r="J14" i="3" s="1"/>
  <c r="K14" i="3" s="1"/>
  <c r="I13" i="3"/>
  <c r="J13" i="3" s="1"/>
  <c r="K13" i="3" s="1"/>
  <c r="I12" i="3"/>
  <c r="J12" i="3" s="1"/>
  <c r="K12" i="3" s="1"/>
  <c r="I10" i="3"/>
  <c r="J10" i="3" s="1"/>
  <c r="K10" i="3" s="1"/>
  <c r="K13" i="2"/>
  <c r="K17" i="2"/>
  <c r="K21" i="2"/>
  <c r="K25" i="2"/>
  <c r="I28" i="2"/>
  <c r="J28" i="2" s="1"/>
  <c r="K28" i="2" s="1"/>
  <c r="I27" i="2"/>
  <c r="J27" i="2" s="1"/>
  <c r="K27" i="2" s="1"/>
  <c r="I26" i="2"/>
  <c r="J26" i="2" s="1"/>
  <c r="K26" i="2" s="1"/>
  <c r="I25" i="2"/>
  <c r="J25" i="2" s="1"/>
  <c r="I24" i="2"/>
  <c r="J24" i="2" s="1"/>
  <c r="K24" i="2" s="1"/>
  <c r="I23" i="2"/>
  <c r="J23" i="2" s="1"/>
  <c r="K23" i="2" s="1"/>
  <c r="I22" i="2"/>
  <c r="J22" i="2" s="1"/>
  <c r="K22" i="2" s="1"/>
  <c r="I21" i="2"/>
  <c r="J21" i="2" s="1"/>
  <c r="I20" i="2"/>
  <c r="J20" i="2" s="1"/>
  <c r="K20" i="2" s="1"/>
  <c r="I19" i="2"/>
  <c r="J19" i="2" s="1"/>
  <c r="K19" i="2" s="1"/>
  <c r="I18" i="2"/>
  <c r="J18" i="2" s="1"/>
  <c r="K18" i="2" s="1"/>
  <c r="I17" i="2"/>
  <c r="J17" i="2" s="1"/>
  <c r="I16" i="2"/>
  <c r="J16" i="2" s="1"/>
  <c r="K16" i="2" s="1"/>
  <c r="I15" i="2"/>
  <c r="J15" i="2" s="1"/>
  <c r="K15" i="2" s="1"/>
  <c r="I14" i="2"/>
  <c r="J14" i="2" s="1"/>
  <c r="K14" i="2" s="1"/>
  <c r="I13" i="2"/>
  <c r="J13" i="2" s="1"/>
  <c r="I12" i="2"/>
  <c r="J12" i="2" s="1"/>
  <c r="K12" i="2" s="1"/>
  <c r="I11" i="2"/>
  <c r="J11" i="2" s="1"/>
  <c r="K11" i="2" s="1"/>
  <c r="I10" i="2"/>
  <c r="J10" i="2" s="1"/>
  <c r="K10" i="2" s="1"/>
  <c r="K7" i="2" s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J10" i="1" s="1"/>
  <c r="L12" i="2" l="1"/>
  <c r="L14" i="2"/>
  <c r="L16" i="2"/>
  <c r="L18" i="2"/>
  <c r="L20" i="2"/>
  <c r="L22" i="2"/>
  <c r="L24" i="2"/>
  <c r="L26" i="2"/>
  <c r="L28" i="2"/>
  <c r="L11" i="2"/>
  <c r="L15" i="2"/>
  <c r="L19" i="2"/>
  <c r="L23" i="2"/>
  <c r="L27" i="2"/>
  <c r="L13" i="2"/>
  <c r="L17" i="2"/>
  <c r="L21" i="2"/>
  <c r="L25" i="2"/>
  <c r="L10" i="2"/>
  <c r="M10" i="2" s="1"/>
  <c r="K7" i="4"/>
  <c r="L12" i="4" s="1"/>
  <c r="H17" i="6"/>
  <c r="H15" i="6"/>
  <c r="H13" i="6"/>
  <c r="H11" i="6"/>
  <c r="H9" i="6"/>
  <c r="H16" i="6"/>
  <c r="H12" i="6"/>
  <c r="K12" i="8"/>
  <c r="K14" i="8"/>
  <c r="K16" i="8"/>
  <c r="K18" i="8"/>
  <c r="K20" i="8"/>
  <c r="K22" i="8"/>
  <c r="K11" i="8"/>
  <c r="K13" i="8"/>
  <c r="K15" i="8"/>
  <c r="K17" i="8"/>
  <c r="K19" i="8"/>
  <c r="K21" i="8"/>
  <c r="L21" i="8" s="1"/>
  <c r="K10" i="8"/>
  <c r="H18" i="6"/>
  <c r="H14" i="6"/>
  <c r="H10" i="6"/>
  <c r="L39" i="4"/>
  <c r="L37" i="4"/>
  <c r="L35" i="4"/>
  <c r="L33" i="4"/>
  <c r="L31" i="4"/>
  <c r="L29" i="4"/>
  <c r="L27" i="4"/>
  <c r="L25" i="4"/>
  <c r="L23" i="4"/>
  <c r="L21" i="4"/>
  <c r="L19" i="4"/>
  <c r="L17" i="4"/>
  <c r="L15" i="4"/>
  <c r="L13" i="4"/>
  <c r="L11" i="4"/>
  <c r="L10" i="4"/>
  <c r="L38" i="4"/>
  <c r="L36" i="4"/>
  <c r="L34" i="4"/>
  <c r="L32" i="4"/>
  <c r="L30" i="4"/>
  <c r="L28" i="4"/>
  <c r="L26" i="4"/>
  <c r="L24" i="4"/>
  <c r="L22" i="4"/>
  <c r="L20" i="4"/>
  <c r="L18" i="4"/>
  <c r="L16" i="4"/>
  <c r="L14" i="4"/>
  <c r="K7" i="3"/>
  <c r="L12" i="3" s="1"/>
  <c r="L26" i="3"/>
  <c r="L42" i="3"/>
  <c r="L25" i="3"/>
  <c r="L41" i="3"/>
  <c r="J25" i="1"/>
  <c r="K25" i="1" s="1"/>
  <c r="J23" i="1"/>
  <c r="K23" i="1" s="1"/>
  <c r="J21" i="1"/>
  <c r="K21" i="1" s="1"/>
  <c r="J19" i="1"/>
  <c r="K19" i="1" s="1"/>
  <c r="J17" i="1"/>
  <c r="K17" i="1" s="1"/>
  <c r="J15" i="1"/>
  <c r="K15" i="1" s="1"/>
  <c r="J13" i="1"/>
  <c r="K13" i="1" s="1"/>
  <c r="J11" i="1"/>
  <c r="K11" i="1" s="1"/>
  <c r="J26" i="1"/>
  <c r="K26" i="1" s="1"/>
  <c r="J24" i="1"/>
  <c r="K24" i="1" s="1"/>
  <c r="J22" i="1"/>
  <c r="K22" i="1" s="1"/>
  <c r="J20" i="1"/>
  <c r="K20" i="1" s="1"/>
  <c r="J18" i="1"/>
  <c r="K18" i="1" s="1"/>
  <c r="J16" i="1"/>
  <c r="K16" i="1" s="1"/>
  <c r="J14" i="1"/>
  <c r="K14" i="1" s="1"/>
  <c r="J12" i="1"/>
  <c r="K12" i="1" s="1"/>
  <c r="K10" i="1"/>
  <c r="L17" i="8" l="1"/>
  <c r="L13" i="8"/>
  <c r="L22" i="8"/>
  <c r="L18" i="8"/>
  <c r="L14" i="8"/>
  <c r="M21" i="2"/>
  <c r="M13" i="2"/>
  <c r="M23" i="2"/>
  <c r="M15" i="2"/>
  <c r="M24" i="2"/>
  <c r="M20" i="2"/>
  <c r="M16" i="2"/>
  <c r="L33" i="3"/>
  <c r="L17" i="3"/>
  <c r="L34" i="3"/>
  <c r="L18" i="3"/>
  <c r="L10" i="8"/>
  <c r="L19" i="8"/>
  <c r="L15" i="8"/>
  <c r="L11" i="8"/>
  <c r="L20" i="8"/>
  <c r="L16" i="8"/>
  <c r="L12" i="8"/>
  <c r="M25" i="2"/>
  <c r="M17" i="2"/>
  <c r="M27" i="2"/>
  <c r="M19" i="2"/>
  <c r="M11" i="2"/>
  <c r="M26" i="2"/>
  <c r="M22" i="2"/>
  <c r="M18" i="2"/>
  <c r="M14" i="2"/>
  <c r="M28" i="2"/>
  <c r="M12" i="2"/>
  <c r="M14" i="4"/>
  <c r="M18" i="4"/>
  <c r="M22" i="4"/>
  <c r="M26" i="4"/>
  <c r="M11" i="4"/>
  <c r="M15" i="4"/>
  <c r="M19" i="4"/>
  <c r="M23" i="4"/>
  <c r="M27" i="4"/>
  <c r="M16" i="4"/>
  <c r="M20" i="4"/>
  <c r="M24" i="4"/>
  <c r="M28" i="4"/>
  <c r="M10" i="4"/>
  <c r="M13" i="4"/>
  <c r="M17" i="4"/>
  <c r="M21" i="4"/>
  <c r="M25" i="4"/>
  <c r="M29" i="4"/>
  <c r="M12" i="4"/>
  <c r="L10" i="3"/>
  <c r="L37" i="3"/>
  <c r="L29" i="3"/>
  <c r="L21" i="3"/>
  <c r="L13" i="3"/>
  <c r="L38" i="3"/>
  <c r="L30" i="3"/>
  <c r="L22" i="3"/>
  <c r="L14" i="3"/>
  <c r="L43" i="3"/>
  <c r="L39" i="3"/>
  <c r="L35" i="3"/>
  <c r="L31" i="3"/>
  <c r="L27" i="3"/>
  <c r="L23" i="3"/>
  <c r="L19" i="3"/>
  <c r="L15" i="3"/>
  <c r="L11" i="3"/>
  <c r="L40" i="3"/>
  <c r="L36" i="3"/>
  <c r="L32" i="3"/>
  <c r="L28" i="3"/>
  <c r="L24" i="3"/>
  <c r="L20" i="3"/>
  <c r="L16" i="3"/>
  <c r="K7" i="1"/>
  <c r="L11" i="1" s="1"/>
  <c r="L13" i="1"/>
  <c r="L17" i="1"/>
  <c r="L21" i="1"/>
  <c r="L25" i="1"/>
  <c r="L12" i="1"/>
  <c r="L16" i="1"/>
  <c r="L20" i="1"/>
  <c r="L24" i="1"/>
  <c r="L26" i="1" l="1"/>
  <c r="L22" i="1"/>
  <c r="L18" i="1"/>
  <c r="L14" i="1"/>
  <c r="L10" i="1"/>
  <c r="M10" i="1" s="1"/>
  <c r="L23" i="1"/>
  <c r="L19" i="1"/>
  <c r="M19" i="1" s="1"/>
  <c r="L15" i="1"/>
  <c r="M18" i="1" l="1"/>
  <c r="M11" i="1"/>
  <c r="M25" i="1"/>
  <c r="M24" i="1"/>
  <c r="M12" i="1"/>
  <c r="M26" i="1"/>
  <c r="M15" i="1"/>
  <c r="M23" i="1"/>
  <c r="M14" i="1"/>
  <c r="M22" i="1"/>
  <c r="M21" i="1"/>
  <c r="M17" i="1"/>
  <c r="M16" i="1"/>
  <c r="M13" i="1"/>
  <c r="M20" i="1"/>
  <c r="K9" i="7"/>
  <c r="L11" i="7" s="1"/>
  <c r="L14" i="7" l="1"/>
  <c r="L17" i="7"/>
  <c r="L9" i="7"/>
  <c r="L12" i="7"/>
  <c r="L15" i="7"/>
  <c r="L18" i="7"/>
  <c r="L10" i="7"/>
  <c r="L13" i="7"/>
  <c r="L16" i="7"/>
  <c r="L19" i="7"/>
</calcChain>
</file>

<file path=xl/sharedStrings.xml><?xml version="1.0" encoding="utf-8"?>
<sst xmlns="http://schemas.openxmlformats.org/spreadsheetml/2006/main" count="583" uniqueCount="211">
  <si>
    <t>ГЛАВНОЕ УПРАВЛЕНИЕ ОБРАЗОВАНИЯ МИНОБЛИСПОЛКОМА</t>
  </si>
  <si>
    <t>Областные соревнования по ТПМ в технике пешеходного туризма в закрытых помещениях</t>
  </si>
  <si>
    <t>9-11 января 2020г.</t>
  </si>
  <si>
    <t>Солигорский район</t>
  </si>
  <si>
    <t>Старшая группа</t>
  </si>
  <si>
    <t>ЮНОШИ</t>
  </si>
  <si>
    <t>п/п №</t>
  </si>
  <si>
    <t>Участник</t>
  </si>
  <si>
    <t>Команда</t>
  </si>
  <si>
    <t>Время работы на дистанции</t>
  </si>
  <si>
    <t>Штрафные баллы</t>
  </si>
  <si>
    <t>Сумма штрафных баллов</t>
  </si>
  <si>
    <t>Временной штраф</t>
  </si>
  <si>
    <t>Результат</t>
  </si>
  <si>
    <t>Относительный результат,%</t>
  </si>
  <si>
    <t>Место</t>
  </si>
  <si>
    <t>навесная -спуск</t>
  </si>
  <si>
    <t>ПТС</t>
  </si>
  <si>
    <t>бревно</t>
  </si>
  <si>
    <t>навесная с грузом</t>
  </si>
  <si>
    <t>Бырков Даниил</t>
  </si>
  <si>
    <t>Борисовский р-н</t>
  </si>
  <si>
    <t>Подборский Сергей</t>
  </si>
  <si>
    <t>Смолевичский р-н</t>
  </si>
  <si>
    <t>Закревский Никита</t>
  </si>
  <si>
    <t>Махров Максим</t>
  </si>
  <si>
    <t>Солигорский р-н</t>
  </si>
  <si>
    <t>Шманай Иван</t>
  </si>
  <si>
    <t>Синявский Сергей</t>
  </si>
  <si>
    <t>Пуховичский р-н</t>
  </si>
  <si>
    <t>Вилькевич Артём</t>
  </si>
  <si>
    <t>Немогай Богдан</t>
  </si>
  <si>
    <t>Кондратеня Илья</t>
  </si>
  <si>
    <t>Слуцкий р-н</t>
  </si>
  <si>
    <t>Романовский Даниил</t>
  </si>
  <si>
    <t>Дзержинский р-н</t>
  </si>
  <si>
    <t>Домасевич Андрей</t>
  </si>
  <si>
    <t>Мядельский р-н</t>
  </si>
  <si>
    <t>Шкиндер Кирилл</t>
  </si>
  <si>
    <t>Жодино</t>
  </si>
  <si>
    <t>Слуцкий р-н (л)</t>
  </si>
  <si>
    <t>-</t>
  </si>
  <si>
    <t>Мелюк Александр</t>
  </si>
  <si>
    <t>Пуховичский р-н (л)</t>
  </si>
  <si>
    <t>Кривицкий Сергей</t>
  </si>
  <si>
    <t>Доманский Даниил</t>
  </si>
  <si>
    <t>Липский Евгений</t>
  </si>
  <si>
    <t>Логойский р-н</t>
  </si>
  <si>
    <t xml:space="preserve">снят </t>
  </si>
  <si>
    <t>снят</t>
  </si>
  <si>
    <t>Мытник Тимур</t>
  </si>
  <si>
    <t>Крушный Илья</t>
  </si>
  <si>
    <t>Березинский р-н</t>
  </si>
  <si>
    <t>Новицкий Павел</t>
  </si>
  <si>
    <t>Шуста Руслан</t>
  </si>
  <si>
    <t>Лихач Леонид</t>
  </si>
  <si>
    <t>Недбальский Ярослав</t>
  </si>
  <si>
    <t>Минский р-н</t>
  </si>
  <si>
    <t xml:space="preserve">Гл.судья </t>
  </si>
  <si>
    <t>Жуков И.Е.</t>
  </si>
  <si>
    <t>Гл.секретарь</t>
  </si>
  <si>
    <t>Веренич Т.Г.</t>
  </si>
  <si>
    <t>Гур Андрей</t>
  </si>
  <si>
    <t>Ясинский Евгений</t>
  </si>
  <si>
    <t>1 балл =</t>
  </si>
  <si>
    <t>ДЕВУШКИ</t>
  </si>
  <si>
    <t>Веренич Дарья</t>
  </si>
  <si>
    <t>Иванова Валерия</t>
  </si>
  <si>
    <t>Волосевич Елена</t>
  </si>
  <si>
    <t>Клемантович Марина</t>
  </si>
  <si>
    <t>Клемантович Тамара</t>
  </si>
  <si>
    <t>Болычева Елизавета</t>
  </si>
  <si>
    <t>Ермакович Евгения</t>
  </si>
  <si>
    <t>Тарловская Елизавета</t>
  </si>
  <si>
    <t>Савенок Варвара</t>
  </si>
  <si>
    <t>Гуринович Евгения</t>
  </si>
  <si>
    <t>Горшкова Анастасия</t>
  </si>
  <si>
    <t>Семашко Татьяна</t>
  </si>
  <si>
    <t>Комаровская Елизавета</t>
  </si>
  <si>
    <t>Курилович Мария</t>
  </si>
  <si>
    <t>Карчашко Виктория</t>
  </si>
  <si>
    <t>Курач Марина</t>
  </si>
  <si>
    <t>Рачкова Юлия</t>
  </si>
  <si>
    <t>Лаппо Юлия</t>
  </si>
  <si>
    <t>Арнатович Полина</t>
  </si>
  <si>
    <t>Чура Карина</t>
  </si>
  <si>
    <t xml:space="preserve">Лукашевич Ангелина </t>
  </si>
  <si>
    <t>Савич Анна</t>
  </si>
  <si>
    <t>Смолевичский р-н (л)</t>
  </si>
  <si>
    <t>Дзержинский р-н (л)</t>
  </si>
  <si>
    <t>Гуцаева Валерия</t>
  </si>
  <si>
    <t>Криводубская Анна</t>
  </si>
  <si>
    <t>Карпенко Ксения</t>
  </si>
  <si>
    <t>маятник</t>
  </si>
  <si>
    <t>узлы</t>
  </si>
  <si>
    <t>Кукреш Владислав</t>
  </si>
  <si>
    <t>Белый Александр</t>
  </si>
  <si>
    <t>Дуко Николай</t>
  </si>
  <si>
    <t>Лаппо Константин</t>
  </si>
  <si>
    <t>Шуманский Александр</t>
  </si>
  <si>
    <t>Кецко Даниил</t>
  </si>
  <si>
    <t>Акулич Иван</t>
  </si>
  <si>
    <t>Таранов Алексей</t>
  </si>
  <si>
    <t>Ильютик Данила</t>
  </si>
  <si>
    <t>Костеневич Тихон</t>
  </si>
  <si>
    <t>Малевич Антон</t>
  </si>
  <si>
    <t>Любанский р-н</t>
  </si>
  <si>
    <t>Скипский Кирилл</t>
  </si>
  <si>
    <t>Хващевский Максим</t>
  </si>
  <si>
    <t>Шиболович Даниил</t>
  </si>
  <si>
    <t>Воронец Роман</t>
  </si>
  <si>
    <t>Малашков Владислав</t>
  </si>
  <si>
    <t>Осташевский Евгений</t>
  </si>
  <si>
    <t>Ворсо Даниил</t>
  </si>
  <si>
    <t>Селях Александр</t>
  </si>
  <si>
    <t>Янцевич Александр</t>
  </si>
  <si>
    <t>Несвижский р-н</t>
  </si>
  <si>
    <t>Потребко Вадим</t>
  </si>
  <si>
    <t>Зяблицев Николай</t>
  </si>
  <si>
    <t>Петрудь Александр</t>
  </si>
  <si>
    <t>Крупский Егор</t>
  </si>
  <si>
    <t>Клецкий р-н</t>
  </si>
  <si>
    <t>Акулич Александр</t>
  </si>
  <si>
    <t>Ашуркевич Никита</t>
  </si>
  <si>
    <t>Желудов Алексей</t>
  </si>
  <si>
    <t>Янцевич Евгений</t>
  </si>
  <si>
    <t>Доманский Влад</t>
  </si>
  <si>
    <t>Бурый Кирилл</t>
  </si>
  <si>
    <t>Майсак Глеб</t>
  </si>
  <si>
    <t>Бруй Вадим</t>
  </si>
  <si>
    <t>Сулим Вадим</t>
  </si>
  <si>
    <t>Гл.судья</t>
  </si>
  <si>
    <t>Веренич Т.Г</t>
  </si>
  <si>
    <t>Средняя группа</t>
  </si>
  <si>
    <t>МАЛЬЧИКИ</t>
  </si>
  <si>
    <t>г.Жодино</t>
  </si>
  <si>
    <t>Солигорский р-н (л)</t>
  </si>
  <si>
    <t>Пархимович Вадим</t>
  </si>
  <si>
    <t>Минский р-н (л)</t>
  </si>
  <si>
    <t>Смолевичский р-н (в/к)</t>
  </si>
  <si>
    <t>В/К</t>
  </si>
  <si>
    <t>Поротиков Артём</t>
  </si>
  <si>
    <t>Черненко Арсений</t>
  </si>
  <si>
    <t>Пупко Глеб</t>
  </si>
  <si>
    <t>Протокол личной короткой дистанции</t>
  </si>
  <si>
    <t>Стельмашенко А.Г.</t>
  </si>
  <si>
    <t>Зам. гл. судьи по дистанции</t>
  </si>
  <si>
    <t>2 класс дистанции</t>
  </si>
  <si>
    <t>3 класс дистанции</t>
  </si>
  <si>
    <t>Толкач Е.В.</t>
  </si>
  <si>
    <t>Зам.гл.судьи по дистанции</t>
  </si>
  <si>
    <t>ДЕВОЧКИ</t>
  </si>
  <si>
    <t>Рыжикова Анастасия</t>
  </si>
  <si>
    <t>Клименок Ксения</t>
  </si>
  <si>
    <t>Ермакович Софья</t>
  </si>
  <si>
    <t>Ковалевская Мария</t>
  </si>
  <si>
    <t>Гончарова Доминика</t>
  </si>
  <si>
    <t>Шидловская Виктория</t>
  </si>
  <si>
    <t>Абакумова София</t>
  </si>
  <si>
    <t>Закревская Кристина</t>
  </si>
  <si>
    <t>Бондарева Мария</t>
  </si>
  <si>
    <t>Пронович Анастасия</t>
  </si>
  <si>
    <t>Анкудович Ульяна</t>
  </si>
  <si>
    <t>Карака Алина</t>
  </si>
  <si>
    <t>Лысенко Полина</t>
  </si>
  <si>
    <t>Смолян Виктория</t>
  </si>
  <si>
    <t xml:space="preserve">Смолян Екатерина </t>
  </si>
  <si>
    <t>Вахрушева Камилла</t>
  </si>
  <si>
    <t>Веремеева Евгения</t>
  </si>
  <si>
    <t>Дубина Ольга</t>
  </si>
  <si>
    <t>Кунцевич Александра</t>
  </si>
  <si>
    <t>Аврусевич Диана</t>
  </si>
  <si>
    <t>Жогол Эвелина</t>
  </si>
  <si>
    <t>Чернюк Валерия</t>
  </si>
  <si>
    <t>Грибко Анастасия</t>
  </si>
  <si>
    <t>Борисовский р-н (л)</t>
  </si>
  <si>
    <t>Логойский р-н (л)</t>
  </si>
  <si>
    <t>Смолевичский р-н (В/К)</t>
  </si>
  <si>
    <t>Клецкий р-н (л)</t>
  </si>
  <si>
    <t>Шуманская Евгения</t>
  </si>
  <si>
    <t>Шукан Анна</t>
  </si>
  <si>
    <t>Ведина Дарья</t>
  </si>
  <si>
    <t>Стажок Александра</t>
  </si>
  <si>
    <t>Азаренко Дарья</t>
  </si>
  <si>
    <t>Мытник Ксения</t>
  </si>
  <si>
    <t xml:space="preserve">Красовская Жустина </t>
  </si>
  <si>
    <t>Грицкевич Анастасия</t>
  </si>
  <si>
    <t>Гурецкая Кристина</t>
  </si>
  <si>
    <t>Котова Полина</t>
  </si>
  <si>
    <t>Горбач Ангелина</t>
  </si>
  <si>
    <t>траверс -спуск</t>
  </si>
  <si>
    <t xml:space="preserve">Команда </t>
  </si>
  <si>
    <t>Отн. результат участников</t>
  </si>
  <si>
    <t>Средний отн.результат</t>
  </si>
  <si>
    <t>Личной-командный результат</t>
  </si>
  <si>
    <t>Относительный результат, %</t>
  </si>
  <si>
    <t>подъём-спуск</t>
  </si>
  <si>
    <t>навесная</t>
  </si>
  <si>
    <t>Жуков И.Е</t>
  </si>
  <si>
    <t>Протокол командной короткой дистанции</t>
  </si>
  <si>
    <t>гать</t>
  </si>
  <si>
    <t>не старт</t>
  </si>
  <si>
    <t>Относительные результаты</t>
  </si>
  <si>
    <t>Сумма относительных результатов</t>
  </si>
  <si>
    <t>средняя группа личная дистанция</t>
  </si>
  <si>
    <t>старшая группа командная дистанция</t>
  </si>
  <si>
    <t>средняя группа командная дистанция</t>
  </si>
  <si>
    <t>старшая группа личная дистанция</t>
  </si>
  <si>
    <t>Итоговый протокол</t>
  </si>
  <si>
    <t>ГЛАВНОЕ УПРАВЛЕНИЕ ПО ОБРАЗОВАНИЮ МИНОБЛИСПОЛКОМА</t>
  </si>
  <si>
    <t>9-11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</si>
</sst>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/>
    <xf numFmtId="0" fontId="3" fillId="0" borderId="0" xfId="0" applyFont="1" applyFill="1"/>
    <xf numFmtId="0" fontId="3" fillId="2" borderId="5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/>
    <xf numFmtId="2" fontId="1" fillId="0" borderId="8" xfId="0" applyNumberFormat="1" applyFont="1" applyBorder="1" applyAlignment="1">
      <alignment horizontal="center" vertical="center"/>
    </xf>
    <xf numFmtId="47" fontId="4" fillId="2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1" xfId="0" applyNumberFormat="1" applyFont="1" applyBorder="1" applyAlignment="1">
      <alignment horizontal="center"/>
    </xf>
    <xf numFmtId="47" fontId="4" fillId="2" borderId="11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7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1" xfId="0" applyFont="1" applyFill="1" applyBorder="1"/>
    <xf numFmtId="16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/>
    <xf numFmtId="47" fontId="4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164" fontId="1" fillId="0" borderId="0" xfId="0" applyNumberFormat="1" applyFont="1"/>
    <xf numFmtId="21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21" fontId="1" fillId="0" borderId="0" xfId="0" applyNumberFormat="1" applyFont="1" applyAlignment="1">
      <alignment horizontal="left" vertical="center"/>
    </xf>
    <xf numFmtId="164" fontId="6" fillId="0" borderId="0" xfId="0" applyNumberFormat="1" applyFont="1"/>
    <xf numFmtId="0" fontId="1" fillId="0" borderId="11" xfId="0" applyFont="1" applyBorder="1" applyAlignment="1">
      <alignment horizontal="center" vertical="center"/>
    </xf>
    <xf numFmtId="47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2" fontId="1" fillId="0" borderId="0" xfId="0" applyNumberFormat="1" applyFont="1" applyFill="1" applyAlignment="1"/>
    <xf numFmtId="2" fontId="1" fillId="0" borderId="0" xfId="0" applyNumberFormat="1" applyFont="1"/>
    <xf numFmtId="2" fontId="1" fillId="0" borderId="11" xfId="0" applyNumberFormat="1" applyFont="1" applyBorder="1"/>
    <xf numFmtId="47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/>
    <xf numFmtId="0" fontId="1" fillId="0" borderId="11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 textRotation="90" wrapText="1"/>
    </xf>
    <xf numFmtId="0" fontId="1" fillId="0" borderId="20" xfId="0" applyFont="1" applyBorder="1"/>
    <xf numFmtId="0" fontId="1" fillId="0" borderId="2" xfId="0" applyFont="1" applyBorder="1"/>
    <xf numFmtId="47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2" fontId="1" fillId="0" borderId="2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3" xfId="0" applyFont="1" applyBorder="1"/>
    <xf numFmtId="47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/>
    <xf numFmtId="0" fontId="1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1" fillId="0" borderId="5" xfId="0" applyNumberFormat="1" applyFont="1" applyBorder="1"/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7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5" xfId="0" applyFont="1" applyFill="1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6" xfId="0" applyFont="1" applyBorder="1"/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/>
    <xf numFmtId="47" fontId="1" fillId="0" borderId="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64" fontId="1" fillId="0" borderId="0" xfId="0" applyNumberFormat="1" applyFont="1" applyFill="1" applyAlignment="1"/>
    <xf numFmtId="164" fontId="1" fillId="0" borderId="24" xfId="0" applyNumberFormat="1" applyFont="1" applyBorder="1"/>
    <xf numFmtId="0" fontId="7" fillId="0" borderId="0" xfId="0" applyFont="1" applyFill="1" applyAlignment="1">
      <alignment wrapText="1"/>
    </xf>
    <xf numFmtId="0" fontId="7" fillId="0" borderId="0" xfId="0" applyFont="1" applyAlignment="1"/>
    <xf numFmtId="0" fontId="3" fillId="0" borderId="0" xfId="0" applyFont="1"/>
    <xf numFmtId="164" fontId="3" fillId="0" borderId="0" xfId="0" applyNumberFormat="1" applyFont="1"/>
    <xf numFmtId="0" fontId="7" fillId="0" borderId="0" xfId="0" applyFont="1" applyAlignment="1">
      <alignment horizontal="center"/>
    </xf>
    <xf numFmtId="47" fontId="1" fillId="2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textRotation="90" wrapText="1"/>
    </xf>
    <xf numFmtId="21" fontId="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1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21" fontId="1" fillId="2" borderId="0" xfId="0" applyNumberFormat="1" applyFont="1" applyFill="1" applyBorder="1" applyAlignment="1">
      <alignment horizontal="left"/>
    </xf>
    <xf numFmtId="0" fontId="1" fillId="0" borderId="0" xfId="0" applyFont="1" applyAlignment="1"/>
    <xf numFmtId="16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/>
    <xf numFmtId="47" fontId="4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4" fillId="0" borderId="11" xfId="0" applyFont="1" applyFill="1" applyBorder="1"/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4" fillId="0" borderId="11" xfId="0" applyNumberFormat="1" applyFont="1" applyBorder="1"/>
    <xf numFmtId="2" fontId="4" fillId="0" borderId="1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8" fillId="2" borderId="11" xfId="0" applyFont="1" applyFill="1" applyBorder="1" applyAlignment="1">
      <alignment horizontal="center" vertical="center" textRotation="90" wrapText="1"/>
    </xf>
    <xf numFmtId="2" fontId="4" fillId="0" borderId="11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8" xfId="0" applyFont="1" applyFill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textRotation="90" wrapText="1"/>
    </xf>
    <xf numFmtId="2" fontId="3" fillId="2" borderId="2" xfId="0" applyNumberFormat="1" applyFont="1" applyFill="1" applyBorder="1" applyAlignment="1">
      <alignment horizontal="center" vertical="center" textRotation="90" wrapText="1"/>
    </xf>
    <xf numFmtId="2" fontId="3" fillId="2" borderId="14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vertical="center" textRotation="90" wrapText="1"/>
    </xf>
    <xf numFmtId="164" fontId="3" fillId="2" borderId="5" xfId="0" applyNumberFormat="1" applyFont="1" applyFill="1" applyBorder="1" applyAlignment="1">
      <alignment horizontal="center" vertical="center" textRotation="90" wrapText="1"/>
    </xf>
    <xf numFmtId="2" fontId="3" fillId="2" borderId="5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4" fontId="3" fillId="2" borderId="11" xfId="0" applyNumberFormat="1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2" borderId="2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textRotation="90" wrapText="1"/>
    </xf>
    <xf numFmtId="0" fontId="8" fillId="2" borderId="28" xfId="0" applyFont="1" applyFill="1" applyBorder="1" applyAlignment="1">
      <alignment horizontal="center" vertical="center" textRotation="90" wrapText="1"/>
    </xf>
    <xf numFmtId="0" fontId="8" fillId="2" borderId="29" xfId="0" applyFont="1" applyFill="1" applyBorder="1" applyAlignment="1">
      <alignment horizontal="center" vertical="center" textRotation="90" wrapText="1"/>
    </xf>
    <xf numFmtId="0" fontId="8" fillId="2" borderId="3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7"/>
  <sheetViews>
    <sheetView tabSelected="1" workbookViewId="0">
      <selection activeCell="H16" sqref="H16"/>
    </sheetView>
  </sheetViews>
  <sheetFormatPr defaultRowHeight="15" x14ac:dyDescent="0.25"/>
  <cols>
    <col min="1" max="1" width="4.7109375" style="4" customWidth="1"/>
    <col min="2" max="2" width="24.7109375" style="4" bestFit="1" customWidth="1"/>
    <col min="3" max="3" width="19.28515625" style="4" bestFit="1" customWidth="1"/>
    <col min="4" max="12" width="9.140625" style="4"/>
    <col min="13" max="13" width="5.85546875" style="4" customWidth="1"/>
    <col min="14" max="16384" width="9.140625" style="4"/>
  </cols>
  <sheetData>
    <row r="1" spans="1:17" s="2" customFormat="1" x14ac:dyDescent="0.25">
      <c r="A1" s="156" t="s">
        <v>209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"/>
      <c r="M1" s="1"/>
      <c r="N1" s="1"/>
      <c r="O1" s="1"/>
    </row>
    <row r="2" spans="1:17" s="2" customFormat="1" ht="18.75" x14ac:dyDescent="0.3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3"/>
      <c r="M2" s="3"/>
      <c r="N2" s="3"/>
      <c r="O2" s="3"/>
      <c r="P2" s="3"/>
      <c r="Q2" s="3"/>
    </row>
    <row r="3" spans="1:17" x14ac:dyDescent="0.25">
      <c r="B3" s="4" t="s">
        <v>2</v>
      </c>
      <c r="K3" s="4" t="s">
        <v>3</v>
      </c>
    </row>
    <row r="4" spans="1:17" ht="18.75" x14ac:dyDescent="0.3">
      <c r="A4" s="157" t="s">
        <v>144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7" ht="18.75" x14ac:dyDescent="0.3">
      <c r="B5" s="95"/>
      <c r="C5" s="5" t="s">
        <v>4</v>
      </c>
      <c r="D5" s="95"/>
      <c r="E5" s="95"/>
      <c r="F5" s="95"/>
      <c r="G5" s="95"/>
      <c r="H5" s="95"/>
      <c r="I5" s="95"/>
      <c r="J5" s="101" t="s">
        <v>148</v>
      </c>
    </row>
    <row r="6" spans="1:17" x14ac:dyDescent="0.25">
      <c r="C6" s="5" t="s">
        <v>5</v>
      </c>
    </row>
    <row r="7" spans="1:17" ht="15.75" thickBot="1" x14ac:dyDescent="0.3">
      <c r="B7" s="4" t="s">
        <v>150</v>
      </c>
      <c r="C7" s="4" t="s">
        <v>149</v>
      </c>
      <c r="I7" s="47" t="s">
        <v>64</v>
      </c>
      <c r="J7" s="48">
        <v>5.7870370370370366E-5</v>
      </c>
      <c r="K7" s="49">
        <f>MIN(K10:K26)</f>
        <v>2.4284722222222221E-3</v>
      </c>
    </row>
    <row r="8" spans="1:17" ht="15" customHeight="1" x14ac:dyDescent="0.25">
      <c r="A8" s="162" t="s">
        <v>6</v>
      </c>
      <c r="B8" s="164" t="s">
        <v>7</v>
      </c>
      <c r="C8" s="164" t="s">
        <v>8</v>
      </c>
      <c r="D8" s="158" t="s">
        <v>9</v>
      </c>
      <c r="E8" s="166" t="s">
        <v>10</v>
      </c>
      <c r="F8" s="166"/>
      <c r="G8" s="166"/>
      <c r="H8" s="166"/>
      <c r="I8" s="158" t="s">
        <v>11</v>
      </c>
      <c r="J8" s="158" t="s">
        <v>12</v>
      </c>
      <c r="K8" s="158" t="s">
        <v>13</v>
      </c>
      <c r="L8" s="158" t="s">
        <v>14</v>
      </c>
      <c r="M8" s="160" t="s">
        <v>15</v>
      </c>
    </row>
    <row r="9" spans="1:17" ht="87.75" customHeight="1" thickBot="1" x14ac:dyDescent="0.3">
      <c r="A9" s="163"/>
      <c r="B9" s="165"/>
      <c r="C9" s="165"/>
      <c r="D9" s="159"/>
      <c r="E9" s="6" t="s">
        <v>16</v>
      </c>
      <c r="F9" s="6" t="s">
        <v>17</v>
      </c>
      <c r="G9" s="6" t="s">
        <v>18</v>
      </c>
      <c r="H9" s="6" t="s">
        <v>19</v>
      </c>
      <c r="I9" s="159"/>
      <c r="J9" s="159"/>
      <c r="K9" s="159"/>
      <c r="L9" s="159"/>
      <c r="M9" s="161"/>
    </row>
    <row r="10" spans="1:17" ht="15.75" x14ac:dyDescent="0.25">
      <c r="A10" s="7">
        <v>1</v>
      </c>
      <c r="B10" s="8" t="s">
        <v>20</v>
      </c>
      <c r="C10" s="8" t="s">
        <v>21</v>
      </c>
      <c r="D10" s="10">
        <v>2.4284722222222221E-3</v>
      </c>
      <c r="E10" s="11">
        <v>0</v>
      </c>
      <c r="F10" s="11">
        <v>0</v>
      </c>
      <c r="G10" s="11">
        <v>0</v>
      </c>
      <c r="H10" s="11">
        <v>0</v>
      </c>
      <c r="I10" s="12">
        <f t="shared" ref="I10:I26" si="0">H10+G10+F10+E10</f>
        <v>0</v>
      </c>
      <c r="J10" s="13">
        <f>$J$7*I10</f>
        <v>0</v>
      </c>
      <c r="K10" s="14">
        <f t="shared" ref="K10:K26" si="1">J10+D10</f>
        <v>2.4284722222222221E-3</v>
      </c>
      <c r="L10" s="9">
        <f>$K$7/K10*100</f>
        <v>100</v>
      </c>
      <c r="M10" s="15">
        <f>RANK(L10,$L$10:$L$26,0)</f>
        <v>1</v>
      </c>
    </row>
    <row r="11" spans="1:17" ht="15.75" x14ac:dyDescent="0.25">
      <c r="A11" s="16">
        <v>2</v>
      </c>
      <c r="B11" s="17" t="s">
        <v>22</v>
      </c>
      <c r="C11" s="17" t="s">
        <v>23</v>
      </c>
      <c r="D11" s="19">
        <v>2.4717592592592595E-3</v>
      </c>
      <c r="E11" s="20">
        <v>1</v>
      </c>
      <c r="F11" s="20">
        <v>0</v>
      </c>
      <c r="G11" s="20">
        <v>0</v>
      </c>
      <c r="H11" s="20">
        <v>0</v>
      </c>
      <c r="I11" s="21">
        <f t="shared" si="0"/>
        <v>1</v>
      </c>
      <c r="J11" s="13">
        <f t="shared" ref="J11:J26" si="2">$J$7*I11</f>
        <v>5.7870370370370366E-5</v>
      </c>
      <c r="K11" s="23">
        <f t="shared" si="1"/>
        <v>2.5296296296296299E-3</v>
      </c>
      <c r="L11" s="9">
        <f t="shared" ref="L11:L26" si="3">$K$7/K11*100</f>
        <v>96.001098096632489</v>
      </c>
      <c r="M11" s="15">
        <f t="shared" ref="M11:M26" si="4">RANK(L11,$L$10:$L$26,0)</f>
        <v>2</v>
      </c>
    </row>
    <row r="12" spans="1:17" ht="15.75" x14ac:dyDescent="0.25">
      <c r="A12" s="16">
        <v>3</v>
      </c>
      <c r="B12" s="17" t="s">
        <v>24</v>
      </c>
      <c r="C12" s="17" t="s">
        <v>21</v>
      </c>
      <c r="D12" s="19">
        <v>2.3932870370370371E-3</v>
      </c>
      <c r="E12" s="20">
        <v>1</v>
      </c>
      <c r="F12" s="20">
        <v>0</v>
      </c>
      <c r="G12" s="20">
        <v>3</v>
      </c>
      <c r="H12" s="20">
        <v>0</v>
      </c>
      <c r="I12" s="21">
        <f t="shared" si="0"/>
        <v>4</v>
      </c>
      <c r="J12" s="13">
        <f t="shared" si="2"/>
        <v>2.3148148148148146E-4</v>
      </c>
      <c r="K12" s="23">
        <f t="shared" si="1"/>
        <v>2.6247685185185185E-3</v>
      </c>
      <c r="L12" s="9">
        <f t="shared" si="3"/>
        <v>92.521386365640694</v>
      </c>
      <c r="M12" s="15">
        <f t="shared" si="4"/>
        <v>3</v>
      </c>
    </row>
    <row r="13" spans="1:17" ht="15.75" x14ac:dyDescent="0.25">
      <c r="A13" s="16">
        <v>4</v>
      </c>
      <c r="B13" s="17" t="s">
        <v>25</v>
      </c>
      <c r="C13" s="17" t="s">
        <v>26</v>
      </c>
      <c r="D13" s="19">
        <v>2.3291666666666665E-3</v>
      </c>
      <c r="E13" s="20">
        <v>0</v>
      </c>
      <c r="F13" s="20">
        <v>6</v>
      </c>
      <c r="G13" s="20">
        <v>3</v>
      </c>
      <c r="H13" s="20">
        <v>0</v>
      </c>
      <c r="I13" s="21">
        <f t="shared" si="0"/>
        <v>9</v>
      </c>
      <c r="J13" s="13">
        <f t="shared" si="2"/>
        <v>5.2083333333333333E-4</v>
      </c>
      <c r="K13" s="23">
        <f t="shared" si="1"/>
        <v>2.8499999999999997E-3</v>
      </c>
      <c r="L13" s="9">
        <f t="shared" si="3"/>
        <v>85.209551656920084</v>
      </c>
      <c r="M13" s="15">
        <f t="shared" si="4"/>
        <v>4</v>
      </c>
    </row>
    <row r="14" spans="1:17" x14ac:dyDescent="0.25">
      <c r="A14" s="16">
        <v>5</v>
      </c>
      <c r="B14" s="17" t="s">
        <v>27</v>
      </c>
      <c r="C14" s="17" t="s">
        <v>21</v>
      </c>
      <c r="D14" s="26">
        <v>2.7155092592592595E-3</v>
      </c>
      <c r="E14" s="27">
        <v>1</v>
      </c>
      <c r="F14" s="27">
        <v>0</v>
      </c>
      <c r="G14" s="27">
        <v>12</v>
      </c>
      <c r="H14" s="27">
        <v>0</v>
      </c>
      <c r="I14" s="21">
        <f t="shared" si="0"/>
        <v>13</v>
      </c>
      <c r="J14" s="13">
        <f t="shared" si="2"/>
        <v>7.5231481481481471E-4</v>
      </c>
      <c r="K14" s="23">
        <f t="shared" si="1"/>
        <v>3.4678240740740741E-3</v>
      </c>
      <c r="L14" s="9">
        <f t="shared" si="3"/>
        <v>70.028703023830175</v>
      </c>
      <c r="M14" s="15">
        <f t="shared" si="4"/>
        <v>5</v>
      </c>
    </row>
    <row r="15" spans="1:17" ht="15.75" x14ac:dyDescent="0.25">
      <c r="A15" s="16">
        <v>6</v>
      </c>
      <c r="B15" s="17" t="s">
        <v>28</v>
      </c>
      <c r="C15" s="17" t="s">
        <v>29</v>
      </c>
      <c r="D15" s="19">
        <v>3.6936342592592594E-3</v>
      </c>
      <c r="E15" s="20">
        <v>0</v>
      </c>
      <c r="F15" s="20">
        <v>0</v>
      </c>
      <c r="G15" s="20">
        <v>6</v>
      </c>
      <c r="H15" s="20">
        <v>0</v>
      </c>
      <c r="I15" s="21">
        <f t="shared" si="0"/>
        <v>6</v>
      </c>
      <c r="J15" s="13">
        <f t="shared" si="2"/>
        <v>3.4722222222222218E-4</v>
      </c>
      <c r="K15" s="23">
        <f t="shared" si="1"/>
        <v>4.0408564814814812E-3</v>
      </c>
      <c r="L15" s="9">
        <f t="shared" si="3"/>
        <v>60.097957780769342</v>
      </c>
      <c r="M15" s="15">
        <f t="shared" si="4"/>
        <v>6</v>
      </c>
    </row>
    <row r="16" spans="1:17" ht="15.75" x14ac:dyDescent="0.25">
      <c r="A16" s="16">
        <v>7</v>
      </c>
      <c r="B16" s="17" t="s">
        <v>30</v>
      </c>
      <c r="C16" s="17" t="s">
        <v>29</v>
      </c>
      <c r="D16" s="19">
        <v>4.1822916666666666E-3</v>
      </c>
      <c r="E16" s="20">
        <v>0</v>
      </c>
      <c r="F16" s="20">
        <v>0</v>
      </c>
      <c r="G16" s="20">
        <v>0</v>
      </c>
      <c r="H16" s="20">
        <v>0</v>
      </c>
      <c r="I16" s="21">
        <f t="shared" si="0"/>
        <v>0</v>
      </c>
      <c r="J16" s="13">
        <f t="shared" si="2"/>
        <v>0</v>
      </c>
      <c r="K16" s="23">
        <f t="shared" si="1"/>
        <v>4.1822916666666666E-3</v>
      </c>
      <c r="L16" s="9">
        <f t="shared" si="3"/>
        <v>58.06558738065587</v>
      </c>
      <c r="M16" s="15">
        <f t="shared" si="4"/>
        <v>7</v>
      </c>
    </row>
    <row r="17" spans="1:22" ht="15.75" x14ac:dyDescent="0.25">
      <c r="A17" s="16">
        <v>8</v>
      </c>
      <c r="B17" s="17" t="s">
        <v>31</v>
      </c>
      <c r="C17" s="17" t="s">
        <v>29</v>
      </c>
      <c r="D17" s="19">
        <v>3.8425925925925923E-3</v>
      </c>
      <c r="E17" s="20">
        <v>0</v>
      </c>
      <c r="F17" s="20">
        <v>3</v>
      </c>
      <c r="G17" s="20">
        <v>3</v>
      </c>
      <c r="H17" s="20">
        <v>0</v>
      </c>
      <c r="I17" s="21">
        <f t="shared" si="0"/>
        <v>6</v>
      </c>
      <c r="J17" s="13">
        <f t="shared" si="2"/>
        <v>3.4722222222222218E-4</v>
      </c>
      <c r="K17" s="23">
        <f t="shared" si="1"/>
        <v>4.1898148148148146E-3</v>
      </c>
      <c r="L17" s="9">
        <f t="shared" si="3"/>
        <v>57.961325966850829</v>
      </c>
      <c r="M17" s="15">
        <f t="shared" si="4"/>
        <v>8</v>
      </c>
      <c r="S17" s="29"/>
      <c r="T17" s="29"/>
      <c r="U17" s="29"/>
      <c r="V17" s="29"/>
    </row>
    <row r="18" spans="1:22" ht="15.75" x14ac:dyDescent="0.25">
      <c r="A18" s="16">
        <v>9</v>
      </c>
      <c r="B18" s="17" t="s">
        <v>32</v>
      </c>
      <c r="C18" s="17" t="s">
        <v>33</v>
      </c>
      <c r="D18" s="19">
        <v>4.1258101851851855E-3</v>
      </c>
      <c r="E18" s="20">
        <v>3</v>
      </c>
      <c r="F18" s="20">
        <v>3</v>
      </c>
      <c r="G18" s="20">
        <v>6</v>
      </c>
      <c r="H18" s="20">
        <v>0</v>
      </c>
      <c r="I18" s="21">
        <f t="shared" si="0"/>
        <v>12</v>
      </c>
      <c r="J18" s="13">
        <f t="shared" si="2"/>
        <v>6.9444444444444436E-4</v>
      </c>
      <c r="K18" s="23">
        <f t="shared" si="1"/>
        <v>4.8202546296296301E-3</v>
      </c>
      <c r="L18" s="9">
        <f t="shared" si="3"/>
        <v>50.38057963358704</v>
      </c>
      <c r="M18" s="15">
        <f t="shared" si="4"/>
        <v>9</v>
      </c>
      <c r="S18" s="29"/>
      <c r="T18" s="29"/>
      <c r="U18" s="29"/>
      <c r="V18" s="29"/>
    </row>
    <row r="19" spans="1:22" ht="15.75" x14ac:dyDescent="0.25">
      <c r="A19" s="16">
        <v>10</v>
      </c>
      <c r="B19" s="17" t="s">
        <v>34</v>
      </c>
      <c r="C19" s="17" t="s">
        <v>35</v>
      </c>
      <c r="D19" s="19">
        <v>5.1305555555555557E-3</v>
      </c>
      <c r="E19" s="20">
        <v>0</v>
      </c>
      <c r="F19" s="20">
        <v>3</v>
      </c>
      <c r="G19" s="20">
        <v>0</v>
      </c>
      <c r="H19" s="20">
        <v>0</v>
      </c>
      <c r="I19" s="21">
        <f t="shared" si="0"/>
        <v>3</v>
      </c>
      <c r="J19" s="13">
        <f t="shared" si="2"/>
        <v>1.7361111111111109E-4</v>
      </c>
      <c r="K19" s="23">
        <f t="shared" si="1"/>
        <v>5.3041666666666671E-3</v>
      </c>
      <c r="L19" s="9">
        <f t="shared" si="3"/>
        <v>45.784236711180931</v>
      </c>
      <c r="M19" s="15">
        <f t="shared" si="4"/>
        <v>10</v>
      </c>
      <c r="S19" s="29"/>
      <c r="T19" s="29"/>
      <c r="U19" s="29"/>
      <c r="V19" s="29"/>
    </row>
    <row r="20" spans="1:22" ht="15.75" x14ac:dyDescent="0.25">
      <c r="A20" s="16">
        <v>11</v>
      </c>
      <c r="B20" s="17" t="s">
        <v>36</v>
      </c>
      <c r="C20" s="17" t="s">
        <v>37</v>
      </c>
      <c r="D20" s="19">
        <v>5.3870370370370374E-3</v>
      </c>
      <c r="E20" s="20">
        <v>3</v>
      </c>
      <c r="F20" s="20">
        <v>0</v>
      </c>
      <c r="G20" s="20">
        <v>0</v>
      </c>
      <c r="H20" s="20">
        <v>0</v>
      </c>
      <c r="I20" s="21">
        <f t="shared" si="0"/>
        <v>3</v>
      </c>
      <c r="J20" s="13">
        <f t="shared" si="2"/>
        <v>1.7361111111111109E-4</v>
      </c>
      <c r="K20" s="23">
        <f t="shared" si="1"/>
        <v>5.5606481481481488E-3</v>
      </c>
      <c r="L20" s="9">
        <f t="shared" si="3"/>
        <v>43.672466905336762</v>
      </c>
      <c r="M20" s="15">
        <f t="shared" si="4"/>
        <v>11</v>
      </c>
      <c r="S20" s="29"/>
      <c r="T20" s="29"/>
      <c r="U20" s="29"/>
      <c r="V20" s="29"/>
    </row>
    <row r="21" spans="1:22" ht="15.75" x14ac:dyDescent="0.25">
      <c r="A21" s="16">
        <v>12</v>
      </c>
      <c r="B21" s="17" t="s">
        <v>38</v>
      </c>
      <c r="C21" s="17" t="s">
        <v>135</v>
      </c>
      <c r="D21" s="19">
        <v>5.5800925925925922E-3</v>
      </c>
      <c r="E21" s="20">
        <v>0</v>
      </c>
      <c r="F21" s="20">
        <v>0</v>
      </c>
      <c r="G21" s="20">
        <v>1</v>
      </c>
      <c r="H21" s="20">
        <v>1</v>
      </c>
      <c r="I21" s="21">
        <f t="shared" si="0"/>
        <v>2</v>
      </c>
      <c r="J21" s="13">
        <f t="shared" si="2"/>
        <v>1.1574074074074073E-4</v>
      </c>
      <c r="K21" s="23">
        <f t="shared" si="1"/>
        <v>5.6958333333333331E-3</v>
      </c>
      <c r="L21" s="9">
        <f t="shared" si="3"/>
        <v>42.635942453060224</v>
      </c>
      <c r="M21" s="15">
        <f t="shared" si="4"/>
        <v>12</v>
      </c>
      <c r="S21" s="29"/>
      <c r="T21" s="29"/>
      <c r="U21" s="29"/>
      <c r="V21" s="29"/>
    </row>
    <row r="22" spans="1:22" x14ac:dyDescent="0.25">
      <c r="A22" s="16">
        <v>13</v>
      </c>
      <c r="B22" s="30" t="s">
        <v>62</v>
      </c>
      <c r="C22" s="30" t="s">
        <v>40</v>
      </c>
      <c r="D22" s="26">
        <v>6.0054398148148141E-3</v>
      </c>
      <c r="E22" s="27">
        <v>0</v>
      </c>
      <c r="F22" s="27">
        <v>0</v>
      </c>
      <c r="G22" s="27">
        <v>0</v>
      </c>
      <c r="H22" s="27">
        <v>0</v>
      </c>
      <c r="I22" s="21">
        <f t="shared" si="0"/>
        <v>0</v>
      </c>
      <c r="J22" s="13">
        <f t="shared" si="2"/>
        <v>0</v>
      </c>
      <c r="K22" s="23">
        <f t="shared" si="1"/>
        <v>6.0054398148148141E-3</v>
      </c>
      <c r="L22" s="9">
        <f t="shared" si="3"/>
        <v>40.437874612137918</v>
      </c>
      <c r="M22" s="15">
        <f t="shared" si="4"/>
        <v>13</v>
      </c>
    </row>
    <row r="23" spans="1:22" ht="15.75" x14ac:dyDescent="0.25">
      <c r="A23" s="16">
        <v>14</v>
      </c>
      <c r="B23" s="17" t="s">
        <v>42</v>
      </c>
      <c r="C23" s="17" t="s">
        <v>35</v>
      </c>
      <c r="D23" s="19">
        <v>5.4141203703703704E-3</v>
      </c>
      <c r="E23" s="20">
        <v>11</v>
      </c>
      <c r="F23" s="20">
        <v>0</v>
      </c>
      <c r="G23" s="20">
        <v>0</v>
      </c>
      <c r="H23" s="20">
        <v>1</v>
      </c>
      <c r="I23" s="21">
        <f t="shared" si="0"/>
        <v>12</v>
      </c>
      <c r="J23" s="13">
        <f t="shared" si="2"/>
        <v>6.9444444444444436E-4</v>
      </c>
      <c r="K23" s="23">
        <f t="shared" si="1"/>
        <v>6.1085648148148149E-3</v>
      </c>
      <c r="L23" s="9">
        <f t="shared" si="3"/>
        <v>39.755201030732501</v>
      </c>
      <c r="M23" s="15">
        <f t="shared" si="4"/>
        <v>14</v>
      </c>
    </row>
    <row r="24" spans="1:22" x14ac:dyDescent="0.25">
      <c r="A24" s="16">
        <v>15</v>
      </c>
      <c r="B24" s="30" t="s">
        <v>63</v>
      </c>
      <c r="C24" s="30" t="s">
        <v>43</v>
      </c>
      <c r="D24" s="26">
        <v>6.1209490740740738E-3</v>
      </c>
      <c r="E24" s="27">
        <v>3</v>
      </c>
      <c r="F24" s="27">
        <v>3</v>
      </c>
      <c r="G24" s="27">
        <v>6</v>
      </c>
      <c r="H24" s="27">
        <v>0</v>
      </c>
      <c r="I24" s="21">
        <f t="shared" si="0"/>
        <v>12</v>
      </c>
      <c r="J24" s="13">
        <f t="shared" si="2"/>
        <v>6.9444444444444436E-4</v>
      </c>
      <c r="K24" s="23">
        <f t="shared" si="1"/>
        <v>6.8153935185185184E-3</v>
      </c>
      <c r="L24" s="9">
        <f t="shared" si="3"/>
        <v>35.632164388214314</v>
      </c>
      <c r="M24" s="15">
        <f t="shared" si="4"/>
        <v>15</v>
      </c>
    </row>
    <row r="25" spans="1:22" x14ac:dyDescent="0.25">
      <c r="A25" s="16">
        <v>16</v>
      </c>
      <c r="B25" s="17" t="s">
        <v>44</v>
      </c>
      <c r="C25" s="17" t="s">
        <v>135</v>
      </c>
      <c r="D25" s="26">
        <v>6.6771990740740741E-3</v>
      </c>
      <c r="E25" s="27">
        <v>0</v>
      </c>
      <c r="F25" s="27">
        <v>3</v>
      </c>
      <c r="G25" s="27">
        <v>0</v>
      </c>
      <c r="H25" s="27">
        <v>0</v>
      </c>
      <c r="I25" s="21">
        <f t="shared" si="0"/>
        <v>3</v>
      </c>
      <c r="J25" s="13">
        <f t="shared" si="2"/>
        <v>1.7361111111111109E-4</v>
      </c>
      <c r="K25" s="23">
        <f t="shared" si="1"/>
        <v>6.8508101851851855E-3</v>
      </c>
      <c r="L25" s="9">
        <f t="shared" si="3"/>
        <v>35.44795661502593</v>
      </c>
      <c r="M25" s="15">
        <f t="shared" si="4"/>
        <v>16</v>
      </c>
    </row>
    <row r="26" spans="1:22" ht="15.75" x14ac:dyDescent="0.25">
      <c r="A26" s="16">
        <v>17</v>
      </c>
      <c r="B26" s="17" t="s">
        <v>45</v>
      </c>
      <c r="C26" s="17" t="s">
        <v>33</v>
      </c>
      <c r="D26" s="19">
        <v>6.7866898148148148E-3</v>
      </c>
      <c r="E26" s="20">
        <v>0</v>
      </c>
      <c r="F26" s="20">
        <v>0</v>
      </c>
      <c r="G26" s="20">
        <v>6</v>
      </c>
      <c r="H26" s="20">
        <v>0</v>
      </c>
      <c r="I26" s="21">
        <f t="shared" si="0"/>
        <v>6</v>
      </c>
      <c r="J26" s="13">
        <f t="shared" si="2"/>
        <v>3.4722222222222218E-4</v>
      </c>
      <c r="K26" s="23">
        <f t="shared" si="1"/>
        <v>7.1339120370370367E-3</v>
      </c>
      <c r="L26" s="9">
        <f t="shared" si="3"/>
        <v>34.041241462108793</v>
      </c>
      <c r="M26" s="15">
        <f t="shared" si="4"/>
        <v>17</v>
      </c>
    </row>
    <row r="27" spans="1:22" ht="15.75" x14ac:dyDescent="0.25">
      <c r="A27" s="16">
        <v>18</v>
      </c>
      <c r="B27" s="30" t="s">
        <v>46</v>
      </c>
      <c r="C27" s="30" t="s">
        <v>47</v>
      </c>
      <c r="D27" s="19" t="s">
        <v>48</v>
      </c>
      <c r="E27" s="20"/>
      <c r="F27" s="20"/>
      <c r="G27" s="20"/>
      <c r="H27" s="20"/>
      <c r="I27" s="21"/>
      <c r="J27" s="22"/>
      <c r="K27" s="31" t="s">
        <v>49</v>
      </c>
      <c r="L27" s="24">
        <v>0</v>
      </c>
      <c r="M27" s="32" t="s">
        <v>41</v>
      </c>
    </row>
    <row r="28" spans="1:22" ht="15.75" x14ac:dyDescent="0.25">
      <c r="A28" s="16">
        <v>19</v>
      </c>
      <c r="B28" s="17" t="s">
        <v>50</v>
      </c>
      <c r="C28" s="30" t="s">
        <v>47</v>
      </c>
      <c r="D28" s="19" t="s">
        <v>48</v>
      </c>
      <c r="E28" s="20"/>
      <c r="F28" s="20"/>
      <c r="G28" s="20"/>
      <c r="H28" s="20"/>
      <c r="I28" s="21"/>
      <c r="J28" s="22"/>
      <c r="K28" s="31" t="s">
        <v>49</v>
      </c>
      <c r="L28" s="24">
        <v>0</v>
      </c>
      <c r="M28" s="32" t="s">
        <v>41</v>
      </c>
    </row>
    <row r="29" spans="1:22" ht="15.75" x14ac:dyDescent="0.25">
      <c r="A29" s="16">
        <v>20</v>
      </c>
      <c r="B29" s="17" t="s">
        <v>51</v>
      </c>
      <c r="C29" s="17" t="s">
        <v>52</v>
      </c>
      <c r="D29" s="19" t="s">
        <v>48</v>
      </c>
      <c r="E29" s="20"/>
      <c r="F29" s="20"/>
      <c r="G29" s="20"/>
      <c r="H29" s="20"/>
      <c r="I29" s="21"/>
      <c r="J29" s="22"/>
      <c r="K29" s="31" t="s">
        <v>49</v>
      </c>
      <c r="L29" s="24">
        <v>0</v>
      </c>
      <c r="M29" s="32" t="s">
        <v>41</v>
      </c>
    </row>
    <row r="30" spans="1:22" ht="15.75" x14ac:dyDescent="0.25">
      <c r="A30" s="16">
        <v>21</v>
      </c>
      <c r="B30" s="17" t="s">
        <v>53</v>
      </c>
      <c r="C30" s="17" t="s">
        <v>37</v>
      </c>
      <c r="D30" s="19" t="s">
        <v>48</v>
      </c>
      <c r="E30" s="20"/>
      <c r="F30" s="20"/>
      <c r="G30" s="20"/>
      <c r="H30" s="20"/>
      <c r="I30" s="21"/>
      <c r="J30" s="22"/>
      <c r="K30" s="31" t="s">
        <v>49</v>
      </c>
      <c r="L30" s="24">
        <v>0</v>
      </c>
      <c r="M30" s="32" t="s">
        <v>41</v>
      </c>
    </row>
    <row r="31" spans="1:22" ht="15.75" x14ac:dyDescent="0.25">
      <c r="A31" s="16">
        <v>22</v>
      </c>
      <c r="B31" s="17" t="s">
        <v>54</v>
      </c>
      <c r="C31" s="17" t="s">
        <v>35</v>
      </c>
      <c r="D31" s="19" t="s">
        <v>48</v>
      </c>
      <c r="E31" s="20"/>
      <c r="F31" s="20"/>
      <c r="G31" s="20"/>
      <c r="H31" s="20"/>
      <c r="I31" s="21"/>
      <c r="J31" s="22"/>
      <c r="K31" s="31" t="s">
        <v>49</v>
      </c>
      <c r="L31" s="24">
        <v>0</v>
      </c>
      <c r="M31" s="32" t="s">
        <v>41</v>
      </c>
    </row>
    <row r="32" spans="1:22" ht="15.75" x14ac:dyDescent="0.25">
      <c r="A32" s="16">
        <v>23</v>
      </c>
      <c r="B32" s="17" t="s">
        <v>55</v>
      </c>
      <c r="C32" s="17" t="s">
        <v>37</v>
      </c>
      <c r="D32" s="19" t="s">
        <v>48</v>
      </c>
      <c r="E32" s="20"/>
      <c r="F32" s="20"/>
      <c r="G32" s="20"/>
      <c r="H32" s="20"/>
      <c r="I32" s="21"/>
      <c r="J32" s="22"/>
      <c r="K32" s="31" t="s">
        <v>49</v>
      </c>
      <c r="L32" s="24">
        <v>0</v>
      </c>
      <c r="M32" s="32" t="s">
        <v>41</v>
      </c>
    </row>
    <row r="33" spans="1:13" ht="16.5" thickBot="1" x14ac:dyDescent="0.3">
      <c r="A33" s="33">
        <v>24</v>
      </c>
      <c r="B33" s="34" t="s">
        <v>56</v>
      </c>
      <c r="C33" s="34" t="s">
        <v>57</v>
      </c>
      <c r="D33" s="35" t="s">
        <v>48</v>
      </c>
      <c r="E33" s="36"/>
      <c r="F33" s="36"/>
      <c r="G33" s="36"/>
      <c r="H33" s="36"/>
      <c r="I33" s="37"/>
      <c r="J33" s="38"/>
      <c r="K33" s="39" t="s">
        <v>49</v>
      </c>
      <c r="L33" s="40">
        <v>0</v>
      </c>
      <c r="M33" s="41" t="s">
        <v>41</v>
      </c>
    </row>
    <row r="35" spans="1:13" x14ac:dyDescent="0.25">
      <c r="B35" s="42" t="s">
        <v>58</v>
      </c>
      <c r="C35" s="43"/>
      <c r="D35" s="154" t="s">
        <v>59</v>
      </c>
      <c r="E35" s="154"/>
    </row>
    <row r="37" spans="1:13" x14ac:dyDescent="0.25">
      <c r="B37" s="42" t="s">
        <v>60</v>
      </c>
      <c r="C37" s="43"/>
      <c r="D37" s="154" t="s">
        <v>61</v>
      </c>
      <c r="E37" s="154"/>
    </row>
  </sheetData>
  <mergeCells count="15">
    <mergeCell ref="L8:L9"/>
    <mergeCell ref="M8:M9"/>
    <mergeCell ref="D35:E35"/>
    <mergeCell ref="A8:A9"/>
    <mergeCell ref="B8:B9"/>
    <mergeCell ref="C8:C9"/>
    <mergeCell ref="D8:D9"/>
    <mergeCell ref="E8:H8"/>
    <mergeCell ref="D37:E37"/>
    <mergeCell ref="A2:K2"/>
    <mergeCell ref="A1:K1"/>
    <mergeCell ref="A4:K4"/>
    <mergeCell ref="I8:I9"/>
    <mergeCell ref="J8:J9"/>
    <mergeCell ref="K8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8"/>
  <sheetViews>
    <sheetView workbookViewId="0">
      <selection activeCell="B8" sqref="B8:B9"/>
    </sheetView>
  </sheetViews>
  <sheetFormatPr defaultRowHeight="15" x14ac:dyDescent="0.25"/>
  <cols>
    <col min="1" max="1" width="3" style="4" bestFit="1" customWidth="1"/>
    <col min="2" max="2" width="26.5703125" style="4" bestFit="1" customWidth="1"/>
    <col min="3" max="3" width="21" style="4" customWidth="1"/>
    <col min="4" max="4" width="7.7109375" style="4" bestFit="1" customWidth="1"/>
    <col min="5" max="5" width="5" style="4" customWidth="1"/>
    <col min="6" max="7" width="3.5703125" style="4" customWidth="1"/>
    <col min="8" max="8" width="5.28515625" style="4" customWidth="1"/>
    <col min="9" max="9" width="7.85546875" style="4" customWidth="1"/>
    <col min="10" max="10" width="6.85546875" style="4" bestFit="1" customWidth="1"/>
    <col min="11" max="11" width="8.5703125" style="4" bestFit="1" customWidth="1"/>
    <col min="12" max="12" width="10.28515625" style="54" bestFit="1" customWidth="1"/>
    <col min="13" max="13" width="6.7109375" style="4" customWidth="1"/>
    <col min="14" max="16384" width="9.140625" style="4"/>
  </cols>
  <sheetData>
    <row r="1" spans="1:17" s="2" customFormat="1" x14ac:dyDescent="0.25">
      <c r="B1" s="156" t="s">
        <v>0</v>
      </c>
      <c r="C1" s="156"/>
      <c r="D1" s="156"/>
      <c r="E1" s="156"/>
      <c r="F1" s="156"/>
      <c r="G1" s="156"/>
      <c r="H1" s="156"/>
      <c r="I1" s="156"/>
      <c r="J1" s="1"/>
      <c r="K1" s="1"/>
      <c r="L1" s="53"/>
      <c r="M1" s="1"/>
      <c r="N1" s="1"/>
      <c r="O1" s="1"/>
    </row>
    <row r="2" spans="1:17" s="2" customFormat="1" ht="18.75" x14ac:dyDescent="0.3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3"/>
      <c r="O2" s="3"/>
      <c r="P2" s="3"/>
      <c r="Q2" s="3"/>
    </row>
    <row r="3" spans="1:17" x14ac:dyDescent="0.25">
      <c r="B3" s="4" t="s">
        <v>2</v>
      </c>
      <c r="K3" s="4" t="s">
        <v>3</v>
      </c>
    </row>
    <row r="4" spans="1:17" ht="18.75" x14ac:dyDescent="0.3">
      <c r="B4" s="157" t="s">
        <v>144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7" ht="18.75" x14ac:dyDescent="0.3">
      <c r="B5" s="95"/>
      <c r="C5" s="5" t="s">
        <v>4</v>
      </c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7" x14ac:dyDescent="0.25">
      <c r="C6" s="5" t="s">
        <v>65</v>
      </c>
      <c r="K6" s="93" t="s">
        <v>148</v>
      </c>
    </row>
    <row r="7" spans="1:17" ht="15.75" thickBot="1" x14ac:dyDescent="0.3">
      <c r="B7" s="4" t="s">
        <v>146</v>
      </c>
      <c r="C7" s="4" t="s">
        <v>149</v>
      </c>
      <c r="I7" s="4" t="s">
        <v>64</v>
      </c>
      <c r="J7" s="48">
        <v>5.7870370370370366E-5</v>
      </c>
      <c r="K7" s="49">
        <f>MIN(K10:K28)</f>
        <v>2.4359953703703705E-3</v>
      </c>
    </row>
    <row r="8" spans="1:17" ht="30.75" customHeight="1" x14ac:dyDescent="0.25">
      <c r="A8" s="162" t="s">
        <v>6</v>
      </c>
      <c r="B8" s="164" t="s">
        <v>7</v>
      </c>
      <c r="C8" s="164" t="s">
        <v>8</v>
      </c>
      <c r="D8" s="158" t="s">
        <v>9</v>
      </c>
      <c r="E8" s="166" t="s">
        <v>10</v>
      </c>
      <c r="F8" s="166"/>
      <c r="G8" s="166"/>
      <c r="H8" s="166"/>
      <c r="I8" s="158" t="s">
        <v>11</v>
      </c>
      <c r="J8" s="158" t="s">
        <v>12</v>
      </c>
      <c r="K8" s="158" t="s">
        <v>13</v>
      </c>
      <c r="L8" s="168" t="s">
        <v>14</v>
      </c>
      <c r="M8" s="170" t="s">
        <v>15</v>
      </c>
    </row>
    <row r="9" spans="1:17" ht="60.75" customHeight="1" thickBot="1" x14ac:dyDescent="0.3">
      <c r="A9" s="172"/>
      <c r="B9" s="173"/>
      <c r="C9" s="173"/>
      <c r="D9" s="167"/>
      <c r="E9" s="60" t="s">
        <v>16</v>
      </c>
      <c r="F9" s="60" t="s">
        <v>17</v>
      </c>
      <c r="G9" s="60" t="s">
        <v>18</v>
      </c>
      <c r="H9" s="60" t="s">
        <v>19</v>
      </c>
      <c r="I9" s="167"/>
      <c r="J9" s="167"/>
      <c r="K9" s="167"/>
      <c r="L9" s="169"/>
      <c r="M9" s="171"/>
    </row>
    <row r="10" spans="1:17" x14ac:dyDescent="0.25">
      <c r="A10" s="61">
        <v>1</v>
      </c>
      <c r="B10" s="62" t="s">
        <v>66</v>
      </c>
      <c r="C10" s="62" t="s">
        <v>26</v>
      </c>
      <c r="D10" s="63">
        <v>2.378125E-3</v>
      </c>
      <c r="E10" s="64">
        <v>0</v>
      </c>
      <c r="F10" s="64">
        <v>1</v>
      </c>
      <c r="G10" s="64">
        <v>0</v>
      </c>
      <c r="H10" s="64">
        <v>0</v>
      </c>
      <c r="I10" s="64">
        <f t="shared" ref="I10:I28" si="0">H10+G10+F10+E10</f>
        <v>1</v>
      </c>
      <c r="J10" s="65">
        <f>I10*$J$7</f>
        <v>5.7870370370370366E-5</v>
      </c>
      <c r="K10" s="66">
        <f>J10+D10</f>
        <v>2.4359953703703705E-3</v>
      </c>
      <c r="L10" s="67">
        <f>$K$7/K10*100</f>
        <v>100</v>
      </c>
      <c r="M10" s="77">
        <f>RANK(L10,$L$10:$L$28,0)</f>
        <v>1</v>
      </c>
    </row>
    <row r="11" spans="1:17" x14ac:dyDescent="0.25">
      <c r="A11" s="69">
        <v>2</v>
      </c>
      <c r="B11" s="17" t="s">
        <v>67</v>
      </c>
      <c r="C11" s="17" t="s">
        <v>26</v>
      </c>
      <c r="D11" s="26">
        <v>2.4399305555555559E-3</v>
      </c>
      <c r="E11" s="18">
        <v>0</v>
      </c>
      <c r="F11" s="18">
        <v>0</v>
      </c>
      <c r="G11" s="18">
        <v>0</v>
      </c>
      <c r="H11" s="18">
        <v>0</v>
      </c>
      <c r="I11" s="18">
        <f t="shared" si="0"/>
        <v>0</v>
      </c>
      <c r="J11" s="22">
        <f t="shared" ref="J11:J28" si="1">I11*$J$7</f>
        <v>0</v>
      </c>
      <c r="K11" s="23">
        <f t="shared" ref="K11:K28" si="2">J11+D11</f>
        <v>2.4399305555555559E-3</v>
      </c>
      <c r="L11" s="55">
        <f t="shared" ref="L11:L28" si="3">$K$7/K11*100</f>
        <v>99.83871732839998</v>
      </c>
      <c r="M11" s="25">
        <f>RANK(L11,$L$10:$L$28,0)</f>
        <v>2</v>
      </c>
    </row>
    <row r="12" spans="1:17" x14ac:dyDescent="0.25">
      <c r="A12" s="69">
        <v>3</v>
      </c>
      <c r="B12" s="17" t="s">
        <v>68</v>
      </c>
      <c r="C12" s="17" t="s">
        <v>26</v>
      </c>
      <c r="D12" s="26">
        <v>2.6550925925925926E-3</v>
      </c>
      <c r="E12" s="18">
        <v>0</v>
      </c>
      <c r="F12" s="18">
        <v>0</v>
      </c>
      <c r="G12" s="18">
        <v>0</v>
      </c>
      <c r="H12" s="18">
        <v>0</v>
      </c>
      <c r="I12" s="18">
        <f t="shared" si="0"/>
        <v>0</v>
      </c>
      <c r="J12" s="22">
        <f t="shared" si="1"/>
        <v>0</v>
      </c>
      <c r="K12" s="23">
        <f t="shared" si="2"/>
        <v>2.6550925925925926E-3</v>
      </c>
      <c r="L12" s="55">
        <f t="shared" si="3"/>
        <v>91.748038360941592</v>
      </c>
      <c r="M12" s="25">
        <f t="shared" ref="M12:M28" si="4">RANK(L12,$L$10:$L$28,0)</f>
        <v>3</v>
      </c>
    </row>
    <row r="13" spans="1:17" x14ac:dyDescent="0.25">
      <c r="A13" s="69">
        <v>4</v>
      </c>
      <c r="B13" s="17" t="s">
        <v>69</v>
      </c>
      <c r="C13" s="17" t="s">
        <v>23</v>
      </c>
      <c r="D13" s="78">
        <v>2.7549768518518518E-3</v>
      </c>
      <c r="E13" s="27">
        <v>0</v>
      </c>
      <c r="F13" s="27">
        <v>0</v>
      </c>
      <c r="G13" s="27">
        <v>0</v>
      </c>
      <c r="H13" s="27">
        <v>0</v>
      </c>
      <c r="I13" s="18">
        <f t="shared" si="0"/>
        <v>0</v>
      </c>
      <c r="J13" s="22">
        <f t="shared" si="1"/>
        <v>0</v>
      </c>
      <c r="K13" s="23">
        <f t="shared" si="2"/>
        <v>2.7549768518518518E-3</v>
      </c>
      <c r="L13" s="55">
        <f t="shared" si="3"/>
        <v>88.421627525942114</v>
      </c>
      <c r="M13" s="25">
        <f t="shared" si="4"/>
        <v>4</v>
      </c>
    </row>
    <row r="14" spans="1:17" x14ac:dyDescent="0.25">
      <c r="A14" s="69">
        <v>5</v>
      </c>
      <c r="B14" s="17" t="s">
        <v>70</v>
      </c>
      <c r="C14" s="17" t="s">
        <v>23</v>
      </c>
      <c r="D14" s="78">
        <v>2.8555555555555556E-3</v>
      </c>
      <c r="E14" s="27">
        <v>0</v>
      </c>
      <c r="F14" s="27">
        <v>0</v>
      </c>
      <c r="G14" s="27">
        <v>0</v>
      </c>
      <c r="H14" s="27">
        <v>0</v>
      </c>
      <c r="I14" s="18">
        <f t="shared" si="0"/>
        <v>0</v>
      </c>
      <c r="J14" s="22">
        <f t="shared" si="1"/>
        <v>0</v>
      </c>
      <c r="K14" s="23">
        <f t="shared" si="2"/>
        <v>2.8555555555555556E-3</v>
      </c>
      <c r="L14" s="55">
        <f t="shared" si="3"/>
        <v>85.307230869001287</v>
      </c>
      <c r="M14" s="25">
        <f t="shared" si="4"/>
        <v>5</v>
      </c>
    </row>
    <row r="15" spans="1:17" x14ac:dyDescent="0.25">
      <c r="A15" s="69">
        <v>6</v>
      </c>
      <c r="B15" s="17" t="s">
        <v>71</v>
      </c>
      <c r="C15" s="17" t="s">
        <v>21</v>
      </c>
      <c r="D15" s="26">
        <v>2.9680555555555554E-3</v>
      </c>
      <c r="E15" s="18">
        <v>0</v>
      </c>
      <c r="F15" s="18">
        <v>0</v>
      </c>
      <c r="G15" s="18">
        <v>6</v>
      </c>
      <c r="H15" s="18">
        <v>0</v>
      </c>
      <c r="I15" s="18">
        <f t="shared" si="0"/>
        <v>6</v>
      </c>
      <c r="J15" s="22">
        <f t="shared" si="1"/>
        <v>3.4722222222222218E-4</v>
      </c>
      <c r="K15" s="23">
        <f t="shared" si="2"/>
        <v>3.3152777777777777E-3</v>
      </c>
      <c r="L15" s="55">
        <f t="shared" si="3"/>
        <v>73.477866219801712</v>
      </c>
      <c r="M15" s="25">
        <f t="shared" si="4"/>
        <v>6</v>
      </c>
    </row>
    <row r="16" spans="1:17" x14ac:dyDescent="0.25">
      <c r="A16" s="69">
        <v>7</v>
      </c>
      <c r="B16" s="30" t="s">
        <v>72</v>
      </c>
      <c r="C16" s="17" t="s">
        <v>23</v>
      </c>
      <c r="D16" s="78">
        <v>3.6296296296296298E-3</v>
      </c>
      <c r="E16" s="27">
        <v>0</v>
      </c>
      <c r="F16" s="27">
        <v>0</v>
      </c>
      <c r="G16" s="27">
        <v>0</v>
      </c>
      <c r="H16" s="27">
        <v>0</v>
      </c>
      <c r="I16" s="18">
        <f t="shared" si="0"/>
        <v>0</v>
      </c>
      <c r="J16" s="22">
        <f t="shared" si="1"/>
        <v>0</v>
      </c>
      <c r="K16" s="23">
        <f t="shared" si="2"/>
        <v>3.6296296296296298E-3</v>
      </c>
      <c r="L16" s="55">
        <f t="shared" si="3"/>
        <v>67.114158163265301</v>
      </c>
      <c r="M16" s="25">
        <f t="shared" si="4"/>
        <v>7</v>
      </c>
    </row>
    <row r="17" spans="1:13" x14ac:dyDescent="0.25">
      <c r="A17" s="69">
        <v>8</v>
      </c>
      <c r="B17" s="30" t="s">
        <v>90</v>
      </c>
      <c r="C17" s="17" t="s">
        <v>88</v>
      </c>
      <c r="D17" s="26">
        <v>4.4039351851851852E-3</v>
      </c>
      <c r="E17" s="18">
        <v>0</v>
      </c>
      <c r="F17" s="18">
        <v>0</v>
      </c>
      <c r="G17" s="18">
        <v>0</v>
      </c>
      <c r="H17" s="18">
        <v>0</v>
      </c>
      <c r="I17" s="18">
        <f t="shared" si="0"/>
        <v>0</v>
      </c>
      <c r="J17" s="22">
        <f t="shared" si="1"/>
        <v>0</v>
      </c>
      <c r="K17" s="23">
        <f t="shared" si="2"/>
        <v>4.4039351851851852E-3</v>
      </c>
      <c r="L17" s="55">
        <f t="shared" si="3"/>
        <v>55.314060446780559</v>
      </c>
      <c r="M17" s="25">
        <f t="shared" si="4"/>
        <v>8</v>
      </c>
    </row>
    <row r="18" spans="1:13" x14ac:dyDescent="0.25">
      <c r="A18" s="69">
        <v>9</v>
      </c>
      <c r="B18" s="17" t="s">
        <v>73</v>
      </c>
      <c r="C18" s="17" t="s">
        <v>29</v>
      </c>
      <c r="D18" s="96">
        <v>5.7487268518518521E-3</v>
      </c>
      <c r="E18" s="21">
        <v>0</v>
      </c>
      <c r="F18" s="21">
        <v>0</v>
      </c>
      <c r="G18" s="21">
        <v>0</v>
      </c>
      <c r="H18" s="21">
        <v>0</v>
      </c>
      <c r="I18" s="21">
        <f t="shared" si="0"/>
        <v>0</v>
      </c>
      <c r="J18" s="22">
        <f t="shared" si="1"/>
        <v>0</v>
      </c>
      <c r="K18" s="23">
        <f t="shared" si="2"/>
        <v>5.7487268518518521E-3</v>
      </c>
      <c r="L18" s="55">
        <f t="shared" si="3"/>
        <v>42.374519317884399</v>
      </c>
      <c r="M18" s="25">
        <f t="shared" si="4"/>
        <v>9</v>
      </c>
    </row>
    <row r="19" spans="1:13" x14ac:dyDescent="0.25">
      <c r="A19" s="69">
        <v>10</v>
      </c>
      <c r="B19" s="17" t="s">
        <v>74</v>
      </c>
      <c r="C19" s="17" t="s">
        <v>35</v>
      </c>
      <c r="D19" s="78">
        <v>5.7776620370370369E-3</v>
      </c>
      <c r="E19" s="27">
        <v>0</v>
      </c>
      <c r="F19" s="27">
        <v>0</v>
      </c>
      <c r="G19" s="27">
        <v>0</v>
      </c>
      <c r="H19" s="27">
        <v>0</v>
      </c>
      <c r="I19" s="18">
        <f t="shared" si="0"/>
        <v>0</v>
      </c>
      <c r="J19" s="22">
        <f t="shared" si="1"/>
        <v>0</v>
      </c>
      <c r="K19" s="23">
        <f t="shared" si="2"/>
        <v>5.7776620370370369E-3</v>
      </c>
      <c r="L19" s="55">
        <f t="shared" si="3"/>
        <v>42.162302930747813</v>
      </c>
      <c r="M19" s="25">
        <f t="shared" si="4"/>
        <v>10</v>
      </c>
    </row>
    <row r="20" spans="1:13" x14ac:dyDescent="0.25">
      <c r="A20" s="69">
        <v>11</v>
      </c>
      <c r="B20" s="30" t="s">
        <v>91</v>
      </c>
      <c r="C20" s="30" t="s">
        <v>40</v>
      </c>
      <c r="D20" s="26">
        <v>6.0738425925925934E-3</v>
      </c>
      <c r="E20" s="18">
        <v>0</v>
      </c>
      <c r="F20" s="18">
        <v>0</v>
      </c>
      <c r="G20" s="18">
        <v>3</v>
      </c>
      <c r="H20" s="18">
        <v>0</v>
      </c>
      <c r="I20" s="18">
        <f t="shared" si="0"/>
        <v>3</v>
      </c>
      <c r="J20" s="22">
        <f t="shared" si="1"/>
        <v>1.7361111111111109E-4</v>
      </c>
      <c r="K20" s="23">
        <f t="shared" si="2"/>
        <v>6.2474537037037047E-3</v>
      </c>
      <c r="L20" s="55">
        <f t="shared" si="3"/>
        <v>38.991811478750598</v>
      </c>
      <c r="M20" s="25">
        <f t="shared" si="4"/>
        <v>11</v>
      </c>
    </row>
    <row r="21" spans="1:13" x14ac:dyDescent="0.25">
      <c r="A21" s="69">
        <v>12</v>
      </c>
      <c r="B21" s="17" t="s">
        <v>75</v>
      </c>
      <c r="C21" s="30" t="s">
        <v>33</v>
      </c>
      <c r="D21" s="78">
        <v>6.1306712962962964E-3</v>
      </c>
      <c r="E21" s="27">
        <v>3</v>
      </c>
      <c r="F21" s="27">
        <v>0</v>
      </c>
      <c r="G21" s="27">
        <v>0</v>
      </c>
      <c r="H21" s="27">
        <v>0</v>
      </c>
      <c r="I21" s="18">
        <f t="shared" si="0"/>
        <v>3</v>
      </c>
      <c r="J21" s="22">
        <f t="shared" si="1"/>
        <v>1.7361111111111109E-4</v>
      </c>
      <c r="K21" s="23">
        <f t="shared" si="2"/>
        <v>6.3042824074074078E-3</v>
      </c>
      <c r="L21" s="55">
        <f t="shared" si="3"/>
        <v>38.640327525748589</v>
      </c>
      <c r="M21" s="25">
        <f t="shared" si="4"/>
        <v>12</v>
      </c>
    </row>
    <row r="22" spans="1:13" x14ac:dyDescent="0.25">
      <c r="A22" s="69">
        <v>13</v>
      </c>
      <c r="B22" s="17" t="s">
        <v>76</v>
      </c>
      <c r="C22" s="30" t="s">
        <v>33</v>
      </c>
      <c r="D22" s="78">
        <v>6.3954861111111113E-3</v>
      </c>
      <c r="E22" s="27">
        <v>0</v>
      </c>
      <c r="F22" s="27">
        <v>0</v>
      </c>
      <c r="G22" s="27">
        <v>0</v>
      </c>
      <c r="H22" s="27">
        <v>0</v>
      </c>
      <c r="I22" s="18">
        <f t="shared" si="0"/>
        <v>0</v>
      </c>
      <c r="J22" s="22">
        <f t="shared" si="1"/>
        <v>0</v>
      </c>
      <c r="K22" s="23">
        <f t="shared" si="2"/>
        <v>6.3954861111111113E-3</v>
      </c>
      <c r="L22" s="55">
        <f t="shared" si="3"/>
        <v>38.089291854425682</v>
      </c>
      <c r="M22" s="25">
        <f t="shared" si="4"/>
        <v>13</v>
      </c>
    </row>
    <row r="23" spans="1:13" x14ac:dyDescent="0.25">
      <c r="A23" s="69">
        <v>14</v>
      </c>
      <c r="B23" s="17" t="s">
        <v>77</v>
      </c>
      <c r="C23" s="17" t="s">
        <v>57</v>
      </c>
      <c r="D23" s="78">
        <v>6.7711805555555555E-3</v>
      </c>
      <c r="E23" s="27">
        <v>3</v>
      </c>
      <c r="F23" s="27">
        <v>0</v>
      </c>
      <c r="G23" s="27">
        <v>0</v>
      </c>
      <c r="H23" s="27">
        <v>0</v>
      </c>
      <c r="I23" s="18">
        <f t="shared" si="0"/>
        <v>3</v>
      </c>
      <c r="J23" s="22">
        <f t="shared" si="1"/>
        <v>1.7361111111111109E-4</v>
      </c>
      <c r="K23" s="23">
        <f t="shared" si="2"/>
        <v>6.9447916666666668E-3</v>
      </c>
      <c r="L23" s="55">
        <f t="shared" si="3"/>
        <v>35.076579504358122</v>
      </c>
      <c r="M23" s="25">
        <f t="shared" si="4"/>
        <v>14</v>
      </c>
    </row>
    <row r="24" spans="1:13" x14ac:dyDescent="0.25">
      <c r="A24" s="69">
        <v>15</v>
      </c>
      <c r="B24" s="17" t="s">
        <v>78</v>
      </c>
      <c r="C24" s="17" t="s">
        <v>135</v>
      </c>
      <c r="D24" s="26">
        <v>6.7158564814814815E-3</v>
      </c>
      <c r="E24" s="18">
        <v>0</v>
      </c>
      <c r="F24" s="18">
        <v>3</v>
      </c>
      <c r="G24" s="18">
        <v>3</v>
      </c>
      <c r="H24" s="18">
        <v>0</v>
      </c>
      <c r="I24" s="18">
        <f t="shared" si="0"/>
        <v>6</v>
      </c>
      <c r="J24" s="22">
        <f t="shared" si="1"/>
        <v>3.4722222222222218E-4</v>
      </c>
      <c r="K24" s="23">
        <f t="shared" si="2"/>
        <v>7.0630787037037034E-3</v>
      </c>
      <c r="L24" s="55">
        <f t="shared" si="3"/>
        <v>34.489143793527241</v>
      </c>
      <c r="M24" s="25">
        <f t="shared" si="4"/>
        <v>15</v>
      </c>
    </row>
    <row r="25" spans="1:13" x14ac:dyDescent="0.25">
      <c r="A25" s="69">
        <v>16</v>
      </c>
      <c r="B25" s="17" t="s">
        <v>79</v>
      </c>
      <c r="C25" s="30" t="s">
        <v>47</v>
      </c>
      <c r="D25" s="78">
        <v>7.1621527777777777E-3</v>
      </c>
      <c r="E25" s="27">
        <v>3</v>
      </c>
      <c r="F25" s="27">
        <v>0</v>
      </c>
      <c r="G25" s="27">
        <v>3</v>
      </c>
      <c r="H25" s="27">
        <v>3</v>
      </c>
      <c r="I25" s="18">
        <f t="shared" si="0"/>
        <v>9</v>
      </c>
      <c r="J25" s="22">
        <f t="shared" si="1"/>
        <v>5.2083333333333333E-4</v>
      </c>
      <c r="K25" s="23">
        <f t="shared" si="2"/>
        <v>7.6829861111111109E-3</v>
      </c>
      <c r="L25" s="55">
        <f t="shared" si="3"/>
        <v>31.706361760142208</v>
      </c>
      <c r="M25" s="25">
        <f t="shared" si="4"/>
        <v>16</v>
      </c>
    </row>
    <row r="26" spans="1:13" x14ac:dyDescent="0.25">
      <c r="A26" s="69">
        <v>17</v>
      </c>
      <c r="B26" s="30" t="s">
        <v>80</v>
      </c>
      <c r="C26" s="17" t="s">
        <v>52</v>
      </c>
      <c r="D26" s="78">
        <v>7.2880787037037037E-3</v>
      </c>
      <c r="E26" s="27">
        <v>6</v>
      </c>
      <c r="F26" s="27">
        <v>1</v>
      </c>
      <c r="G26" s="27">
        <v>0</v>
      </c>
      <c r="H26" s="27">
        <v>0</v>
      </c>
      <c r="I26" s="18">
        <f t="shared" si="0"/>
        <v>7</v>
      </c>
      <c r="J26" s="22">
        <f t="shared" si="1"/>
        <v>4.0509259259259258E-4</v>
      </c>
      <c r="K26" s="23">
        <f t="shared" si="2"/>
        <v>7.693171296296296E-3</v>
      </c>
      <c r="L26" s="55">
        <f t="shared" si="3"/>
        <v>31.664384901232157</v>
      </c>
      <c r="M26" s="25">
        <f t="shared" si="4"/>
        <v>17</v>
      </c>
    </row>
    <row r="27" spans="1:13" x14ac:dyDescent="0.25">
      <c r="A27" s="69">
        <v>18</v>
      </c>
      <c r="B27" s="17" t="s">
        <v>81</v>
      </c>
      <c r="C27" s="17" t="s">
        <v>52</v>
      </c>
      <c r="D27" s="78">
        <v>7.4400462962962962E-3</v>
      </c>
      <c r="E27" s="27">
        <v>3</v>
      </c>
      <c r="F27" s="27">
        <v>3</v>
      </c>
      <c r="G27" s="27">
        <v>0</v>
      </c>
      <c r="H27" s="27">
        <v>0</v>
      </c>
      <c r="I27" s="18">
        <f t="shared" si="0"/>
        <v>6</v>
      </c>
      <c r="J27" s="22">
        <f t="shared" si="1"/>
        <v>3.4722222222222218E-4</v>
      </c>
      <c r="K27" s="23">
        <f t="shared" si="2"/>
        <v>7.787268518518518E-3</v>
      </c>
      <c r="L27" s="55">
        <f t="shared" si="3"/>
        <v>31.281769269641213</v>
      </c>
      <c r="M27" s="25">
        <f t="shared" si="4"/>
        <v>18</v>
      </c>
    </row>
    <row r="28" spans="1:13" x14ac:dyDescent="0.25">
      <c r="A28" s="69">
        <v>19</v>
      </c>
      <c r="B28" s="30" t="s">
        <v>92</v>
      </c>
      <c r="C28" s="30" t="s">
        <v>89</v>
      </c>
      <c r="D28" s="26">
        <v>1.3327199074074076E-2</v>
      </c>
      <c r="E28" s="18">
        <v>0</v>
      </c>
      <c r="F28" s="18">
        <v>0</v>
      </c>
      <c r="G28" s="18">
        <v>3</v>
      </c>
      <c r="H28" s="18">
        <v>0</v>
      </c>
      <c r="I28" s="18">
        <f t="shared" si="0"/>
        <v>3</v>
      </c>
      <c r="J28" s="22">
        <f t="shared" si="1"/>
        <v>1.7361111111111109E-4</v>
      </c>
      <c r="K28" s="23">
        <f t="shared" si="2"/>
        <v>1.3500810185185187E-2</v>
      </c>
      <c r="L28" s="55">
        <f t="shared" si="3"/>
        <v>18.043327303745489</v>
      </c>
      <c r="M28" s="25">
        <f t="shared" si="4"/>
        <v>19</v>
      </c>
    </row>
    <row r="29" spans="1:13" ht="15.75" x14ac:dyDescent="0.25">
      <c r="A29" s="69">
        <v>20</v>
      </c>
      <c r="B29" s="17" t="s">
        <v>82</v>
      </c>
      <c r="C29" s="30" t="s">
        <v>47</v>
      </c>
      <c r="D29" s="51" t="s">
        <v>49</v>
      </c>
      <c r="E29" s="27"/>
      <c r="F29" s="27"/>
      <c r="G29" s="27"/>
      <c r="H29" s="27"/>
      <c r="I29" s="18"/>
      <c r="J29" s="22"/>
      <c r="K29" s="52" t="s">
        <v>49</v>
      </c>
      <c r="L29" s="55">
        <v>0</v>
      </c>
      <c r="M29" s="25" t="s">
        <v>41</v>
      </c>
    </row>
    <row r="30" spans="1:13" ht="15.75" x14ac:dyDescent="0.25">
      <c r="A30" s="69">
        <v>21</v>
      </c>
      <c r="B30" s="17" t="s">
        <v>83</v>
      </c>
      <c r="C30" s="17" t="s">
        <v>52</v>
      </c>
      <c r="D30" s="51" t="s">
        <v>49</v>
      </c>
      <c r="E30" s="27"/>
      <c r="F30" s="27"/>
      <c r="G30" s="27"/>
      <c r="H30" s="27"/>
      <c r="I30" s="18"/>
      <c r="J30" s="22"/>
      <c r="K30" s="52" t="s">
        <v>49</v>
      </c>
      <c r="L30" s="55">
        <v>0</v>
      </c>
      <c r="M30" s="25" t="s">
        <v>41</v>
      </c>
    </row>
    <row r="31" spans="1:13" ht="15.75" x14ac:dyDescent="0.25">
      <c r="A31" s="69">
        <v>22</v>
      </c>
      <c r="B31" s="17" t="s">
        <v>84</v>
      </c>
      <c r="C31" s="17" t="s">
        <v>57</v>
      </c>
      <c r="D31" s="51" t="s">
        <v>49</v>
      </c>
      <c r="E31" s="27"/>
      <c r="F31" s="27"/>
      <c r="G31" s="27"/>
      <c r="H31" s="27"/>
      <c r="I31" s="18"/>
      <c r="J31" s="22"/>
      <c r="K31" s="52" t="s">
        <v>49</v>
      </c>
      <c r="L31" s="55">
        <v>0</v>
      </c>
      <c r="M31" s="25" t="s">
        <v>41</v>
      </c>
    </row>
    <row r="32" spans="1:13" ht="15.75" x14ac:dyDescent="0.25">
      <c r="A32" s="69">
        <v>23</v>
      </c>
      <c r="B32" s="17" t="s">
        <v>85</v>
      </c>
      <c r="C32" s="17" t="s">
        <v>57</v>
      </c>
      <c r="D32" s="51" t="s">
        <v>49</v>
      </c>
      <c r="E32" s="27"/>
      <c r="F32" s="27"/>
      <c r="G32" s="27"/>
      <c r="H32" s="27"/>
      <c r="I32" s="18"/>
      <c r="J32" s="22"/>
      <c r="K32" s="52" t="s">
        <v>49</v>
      </c>
      <c r="L32" s="55">
        <v>0</v>
      </c>
      <c r="M32" s="25" t="s">
        <v>41</v>
      </c>
    </row>
    <row r="33" spans="1:13" ht="15.75" x14ac:dyDescent="0.25">
      <c r="A33" s="69">
        <v>24</v>
      </c>
      <c r="B33" s="17" t="s">
        <v>86</v>
      </c>
      <c r="C33" s="17" t="s">
        <v>37</v>
      </c>
      <c r="D33" s="51" t="s">
        <v>49</v>
      </c>
      <c r="E33" s="27"/>
      <c r="F33" s="27"/>
      <c r="G33" s="27"/>
      <c r="H33" s="27"/>
      <c r="I33" s="18"/>
      <c r="J33" s="22"/>
      <c r="K33" s="52" t="s">
        <v>49</v>
      </c>
      <c r="L33" s="55">
        <v>0</v>
      </c>
      <c r="M33" s="25" t="s">
        <v>41</v>
      </c>
    </row>
    <row r="34" spans="1:13" ht="16.5" thickBot="1" x14ac:dyDescent="0.3">
      <c r="A34" s="70">
        <v>25</v>
      </c>
      <c r="B34" s="34" t="s">
        <v>87</v>
      </c>
      <c r="C34" s="34" t="s">
        <v>135</v>
      </c>
      <c r="D34" s="71" t="s">
        <v>49</v>
      </c>
      <c r="E34" s="72"/>
      <c r="F34" s="72"/>
      <c r="G34" s="72"/>
      <c r="H34" s="72"/>
      <c r="I34" s="73"/>
      <c r="J34" s="38"/>
      <c r="K34" s="74" t="s">
        <v>49</v>
      </c>
      <c r="L34" s="75">
        <v>0</v>
      </c>
      <c r="M34" s="76" t="s">
        <v>41</v>
      </c>
    </row>
    <row r="36" spans="1:13" x14ac:dyDescent="0.25">
      <c r="B36" s="42" t="s">
        <v>58</v>
      </c>
      <c r="C36" s="43"/>
      <c r="D36" s="154" t="s">
        <v>59</v>
      </c>
      <c r="E36" s="154"/>
      <c r="L36" s="4"/>
    </row>
    <row r="37" spans="1:13" x14ac:dyDescent="0.25">
      <c r="L37" s="4"/>
    </row>
    <row r="38" spans="1:13" x14ac:dyDescent="0.25">
      <c r="B38" s="42" t="s">
        <v>60</v>
      </c>
      <c r="C38" s="43"/>
      <c r="D38" s="154" t="s">
        <v>61</v>
      </c>
      <c r="E38" s="154"/>
      <c r="L38" s="4"/>
    </row>
  </sheetData>
  <mergeCells count="15">
    <mergeCell ref="B1:I1"/>
    <mergeCell ref="A8:A9"/>
    <mergeCell ref="B8:B9"/>
    <mergeCell ref="C8:C9"/>
    <mergeCell ref="D8:D9"/>
    <mergeCell ref="E8:H8"/>
    <mergeCell ref="I8:I9"/>
    <mergeCell ref="D36:E36"/>
    <mergeCell ref="D38:E38"/>
    <mergeCell ref="A2:M2"/>
    <mergeCell ref="B4:M4"/>
    <mergeCell ref="J8:J9"/>
    <mergeCell ref="K8:K9"/>
    <mergeCell ref="L8:L9"/>
    <mergeCell ref="M8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2"/>
  <sheetViews>
    <sheetView topLeftCell="A10" workbookViewId="0">
      <selection activeCell="Q25" sqref="Q25"/>
    </sheetView>
  </sheetViews>
  <sheetFormatPr defaultRowHeight="15" x14ac:dyDescent="0.25"/>
  <cols>
    <col min="1" max="1" width="6" style="4" customWidth="1"/>
    <col min="2" max="2" width="19.42578125" style="4" customWidth="1"/>
    <col min="3" max="4" width="10.7109375" style="4" customWidth="1"/>
    <col min="5" max="5" width="10" style="4" customWidth="1"/>
    <col min="6" max="6" width="10.28515625" style="4" customWidth="1"/>
    <col min="7" max="7" width="15.28515625" style="4" customWidth="1"/>
    <col min="8" max="8" width="9" style="4" customWidth="1"/>
    <col min="9" max="9" width="0.140625" style="4" hidden="1" customWidth="1"/>
    <col min="10" max="14" width="9.140625" style="4" hidden="1" customWidth="1"/>
    <col min="15" max="15" width="7.7109375" style="4" hidden="1" customWidth="1"/>
    <col min="16" max="16384" width="9.140625" style="4"/>
  </cols>
  <sheetData>
    <row r="1" spans="1:18" s="2" customFormat="1" x14ac:dyDescent="0.25">
      <c r="C1" s="156" t="s">
        <v>209</v>
      </c>
      <c r="D1" s="156"/>
      <c r="E1" s="156"/>
      <c r="F1" s="156"/>
      <c r="G1" s="156"/>
      <c r="H1" s="156"/>
      <c r="I1" s="156"/>
      <c r="J1" s="156"/>
      <c r="K1" s="1"/>
      <c r="L1" s="1"/>
      <c r="M1" s="53"/>
      <c r="N1" s="1"/>
      <c r="O1" s="1"/>
      <c r="P1" s="1"/>
    </row>
    <row r="2" spans="1:18" s="2" customFormat="1" ht="36.75" customHeight="1" x14ac:dyDescent="0.3">
      <c r="B2" s="155" t="s">
        <v>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3"/>
      <c r="P2" s="3"/>
      <c r="Q2" s="3"/>
      <c r="R2" s="3"/>
    </row>
    <row r="3" spans="1:18" x14ac:dyDescent="0.25">
      <c r="B3" s="46" t="s">
        <v>210</v>
      </c>
      <c r="G3" s="4" t="s">
        <v>3</v>
      </c>
      <c r="L3" s="4" t="s">
        <v>3</v>
      </c>
      <c r="M3" s="54"/>
    </row>
    <row r="4" spans="1:18" ht="18.75" x14ac:dyDescent="0.3">
      <c r="C4" s="157" t="s">
        <v>194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8" ht="19.5" thickBot="1" x14ac:dyDescent="0.35">
      <c r="C5" s="95"/>
      <c r="D5" s="174" t="s">
        <v>4</v>
      </c>
      <c r="E5" s="174"/>
      <c r="F5" s="174"/>
      <c r="G5" s="95"/>
      <c r="H5" s="95"/>
      <c r="I5" s="95"/>
      <c r="J5" s="95"/>
      <c r="K5" s="95"/>
      <c r="L5" s="95"/>
      <c r="M5" s="95"/>
      <c r="N5" s="95"/>
    </row>
    <row r="6" spans="1:18" x14ac:dyDescent="0.25">
      <c r="A6" s="181" t="s">
        <v>6</v>
      </c>
      <c r="B6" s="175" t="s">
        <v>191</v>
      </c>
      <c r="C6" s="175" t="s">
        <v>192</v>
      </c>
      <c r="D6" s="175"/>
      <c r="E6" s="175"/>
      <c r="F6" s="175"/>
      <c r="G6" s="177" t="s">
        <v>193</v>
      </c>
      <c r="H6" s="179" t="s">
        <v>15</v>
      </c>
    </row>
    <row r="7" spans="1:18" ht="15.75" thickBot="1" x14ac:dyDescent="0.3">
      <c r="A7" s="182"/>
      <c r="B7" s="176"/>
      <c r="C7" s="103">
        <v>1</v>
      </c>
      <c r="D7" s="103">
        <v>2</v>
      </c>
      <c r="E7" s="103">
        <v>3</v>
      </c>
      <c r="F7" s="103">
        <v>4</v>
      </c>
      <c r="G7" s="178"/>
      <c r="H7" s="180"/>
    </row>
    <row r="8" spans="1:18" x14ac:dyDescent="0.25">
      <c r="A8" s="112">
        <v>1</v>
      </c>
      <c r="B8" s="107" t="s">
        <v>26</v>
      </c>
      <c r="C8" s="108">
        <v>100</v>
      </c>
      <c r="D8" s="108">
        <v>85.21</v>
      </c>
      <c r="E8" s="108">
        <v>91.75</v>
      </c>
      <c r="F8" s="108">
        <v>99.84</v>
      </c>
      <c r="G8" s="109">
        <f>AVERAGE(C8:F8)</f>
        <v>94.199999999999989</v>
      </c>
      <c r="H8" s="68">
        <f>RANK(G8,$G$8:$G$18,0)</f>
        <v>1</v>
      </c>
    </row>
    <row r="9" spans="1:18" x14ac:dyDescent="0.25">
      <c r="A9" s="16">
        <v>2</v>
      </c>
      <c r="B9" s="97" t="s">
        <v>23</v>
      </c>
      <c r="C9" s="105">
        <v>96</v>
      </c>
      <c r="D9" s="105">
        <v>88.42</v>
      </c>
      <c r="E9" s="105">
        <v>85.31</v>
      </c>
      <c r="F9" s="105">
        <v>67.11</v>
      </c>
      <c r="G9" s="9">
        <f t="shared" ref="G9:G18" si="0">AVERAGE(C9:F9)</f>
        <v>84.210000000000008</v>
      </c>
      <c r="H9" s="15">
        <f t="shared" ref="H9:H18" si="1">RANK(G9,$G$8:$G$18,0)</f>
        <v>2</v>
      </c>
    </row>
    <row r="10" spans="1:18" x14ac:dyDescent="0.25">
      <c r="A10" s="16">
        <v>3</v>
      </c>
      <c r="B10" s="97" t="s">
        <v>21</v>
      </c>
      <c r="C10" s="105">
        <v>100</v>
      </c>
      <c r="D10" s="105">
        <v>92.52</v>
      </c>
      <c r="E10" s="105">
        <v>70.03</v>
      </c>
      <c r="F10" s="105">
        <v>73.48</v>
      </c>
      <c r="G10" s="9">
        <f t="shared" si="0"/>
        <v>84.007499999999993</v>
      </c>
      <c r="H10" s="15">
        <f t="shared" si="1"/>
        <v>3</v>
      </c>
    </row>
    <row r="11" spans="1:18" x14ac:dyDescent="0.25">
      <c r="A11" s="16">
        <v>4</v>
      </c>
      <c r="B11" s="98" t="s">
        <v>29</v>
      </c>
      <c r="C11" s="105">
        <v>60.1</v>
      </c>
      <c r="D11" s="105">
        <v>57.96</v>
      </c>
      <c r="E11" s="105">
        <v>58.07</v>
      </c>
      <c r="F11" s="105">
        <v>42.37</v>
      </c>
      <c r="G11" s="9">
        <f t="shared" si="0"/>
        <v>54.625</v>
      </c>
      <c r="H11" s="15">
        <f t="shared" si="1"/>
        <v>4</v>
      </c>
    </row>
    <row r="12" spans="1:18" x14ac:dyDescent="0.25">
      <c r="A12" s="16">
        <v>5</v>
      </c>
      <c r="B12" s="97" t="s">
        <v>33</v>
      </c>
      <c r="C12" s="105">
        <v>38.090000000000003</v>
      </c>
      <c r="D12" s="105">
        <v>50.38</v>
      </c>
      <c r="E12" s="105">
        <v>38.64</v>
      </c>
      <c r="F12" s="105">
        <v>34.04</v>
      </c>
      <c r="G12" s="9">
        <f t="shared" si="0"/>
        <v>40.287500000000001</v>
      </c>
      <c r="H12" s="15">
        <f t="shared" si="1"/>
        <v>5</v>
      </c>
    </row>
    <row r="13" spans="1:18" x14ac:dyDescent="0.25">
      <c r="A13" s="16">
        <v>6</v>
      </c>
      <c r="B13" s="98" t="s">
        <v>35</v>
      </c>
      <c r="C13" s="105">
        <v>45.78</v>
      </c>
      <c r="D13" s="105">
        <v>42.16</v>
      </c>
      <c r="E13" s="105">
        <v>0</v>
      </c>
      <c r="F13" s="105">
        <v>39.76</v>
      </c>
      <c r="G13" s="9">
        <f t="shared" si="0"/>
        <v>31.924999999999997</v>
      </c>
      <c r="H13" s="15">
        <f t="shared" si="1"/>
        <v>6</v>
      </c>
    </row>
    <row r="14" spans="1:18" x14ac:dyDescent="0.25">
      <c r="A14" s="16">
        <v>7</v>
      </c>
      <c r="B14" s="98" t="s">
        <v>135</v>
      </c>
      <c r="C14" s="24">
        <v>42.64</v>
      </c>
      <c r="D14" s="24">
        <v>35.450000000000003</v>
      </c>
      <c r="E14" s="24">
        <v>0</v>
      </c>
      <c r="F14" s="24">
        <v>34.49</v>
      </c>
      <c r="G14" s="9">
        <f t="shared" si="0"/>
        <v>28.145000000000003</v>
      </c>
      <c r="H14" s="15">
        <f t="shared" si="1"/>
        <v>7</v>
      </c>
    </row>
    <row r="15" spans="1:18" x14ac:dyDescent="0.25">
      <c r="A15" s="16">
        <v>8</v>
      </c>
      <c r="B15" s="97" t="s">
        <v>52</v>
      </c>
      <c r="C15" s="105">
        <v>0</v>
      </c>
      <c r="D15" s="105">
        <v>0</v>
      </c>
      <c r="E15" s="105">
        <v>31.66</v>
      </c>
      <c r="F15" s="105">
        <v>31.28</v>
      </c>
      <c r="G15" s="9">
        <f t="shared" si="0"/>
        <v>15.734999999999999</v>
      </c>
      <c r="H15" s="15">
        <f t="shared" si="1"/>
        <v>8</v>
      </c>
    </row>
    <row r="16" spans="1:18" x14ac:dyDescent="0.25">
      <c r="A16" s="16">
        <v>9</v>
      </c>
      <c r="B16" s="97" t="s">
        <v>37</v>
      </c>
      <c r="C16" s="105">
        <v>43.67</v>
      </c>
      <c r="D16" s="105">
        <v>0</v>
      </c>
      <c r="E16" s="105">
        <v>0</v>
      </c>
      <c r="F16" s="105">
        <v>0</v>
      </c>
      <c r="G16" s="9">
        <f t="shared" si="0"/>
        <v>10.9175</v>
      </c>
      <c r="H16" s="15">
        <f t="shared" si="1"/>
        <v>9</v>
      </c>
    </row>
    <row r="17" spans="1:8" x14ac:dyDescent="0.25">
      <c r="A17" s="16">
        <v>10</v>
      </c>
      <c r="B17" s="97" t="s">
        <v>57</v>
      </c>
      <c r="C17" s="105">
        <v>35.08</v>
      </c>
      <c r="D17" s="105">
        <v>0</v>
      </c>
      <c r="E17" s="105">
        <v>0</v>
      </c>
      <c r="F17" s="105">
        <v>0</v>
      </c>
      <c r="G17" s="9">
        <f t="shared" si="0"/>
        <v>8.77</v>
      </c>
      <c r="H17" s="15">
        <f t="shared" si="1"/>
        <v>10</v>
      </c>
    </row>
    <row r="18" spans="1:8" ht="15.75" thickBot="1" x14ac:dyDescent="0.3">
      <c r="A18" s="33">
        <v>11</v>
      </c>
      <c r="B18" s="102" t="s">
        <v>47</v>
      </c>
      <c r="C18" s="106">
        <v>0</v>
      </c>
      <c r="D18" s="106">
        <v>31.71</v>
      </c>
      <c r="E18" s="106">
        <v>0</v>
      </c>
      <c r="F18" s="106">
        <v>0</v>
      </c>
      <c r="G18" s="110">
        <f t="shared" si="0"/>
        <v>7.9275000000000002</v>
      </c>
      <c r="H18" s="111">
        <f t="shared" si="1"/>
        <v>11</v>
      </c>
    </row>
    <row r="20" spans="1:8" x14ac:dyDescent="0.25">
      <c r="B20" s="42" t="s">
        <v>131</v>
      </c>
      <c r="C20" s="43"/>
      <c r="E20" s="154" t="s">
        <v>59</v>
      </c>
      <c r="F20" s="154"/>
    </row>
    <row r="22" spans="1:8" x14ac:dyDescent="0.25">
      <c r="B22" s="42" t="s">
        <v>60</v>
      </c>
      <c r="C22" s="43"/>
      <c r="E22" s="154" t="s">
        <v>61</v>
      </c>
      <c r="F22" s="154"/>
    </row>
  </sheetData>
  <mergeCells count="11">
    <mergeCell ref="A6:A7"/>
    <mergeCell ref="E20:F20"/>
    <mergeCell ref="E22:F22"/>
    <mergeCell ref="C1:J1"/>
    <mergeCell ref="B2:N2"/>
    <mergeCell ref="C4:N4"/>
    <mergeCell ref="D5:F5"/>
    <mergeCell ref="B6:B7"/>
    <mergeCell ref="C6:F6"/>
    <mergeCell ref="G6:G7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workbookViewId="0">
      <selection activeCell="P10" sqref="P10"/>
    </sheetView>
  </sheetViews>
  <sheetFormatPr defaultRowHeight="15" x14ac:dyDescent="0.25"/>
  <cols>
    <col min="1" max="1" width="4.85546875" style="4" customWidth="1"/>
    <col min="2" max="2" width="26.5703125" style="4" bestFit="1" customWidth="1"/>
    <col min="3" max="3" width="22.5703125" style="4" customWidth="1"/>
    <col min="4" max="4" width="9.140625" style="4"/>
    <col min="5" max="5" width="6.28515625" style="4" bestFit="1" customWidth="1"/>
    <col min="6" max="6" width="4.42578125" style="4" customWidth="1"/>
    <col min="7" max="7" width="5.42578125" style="4" customWidth="1"/>
    <col min="8" max="8" width="8.42578125" style="4" bestFit="1" customWidth="1"/>
    <col min="9" max="9" width="7.7109375" style="4" customWidth="1"/>
    <col min="10" max="10" width="7.5703125" style="44" customWidth="1"/>
    <col min="11" max="11" width="6.5703125" style="44" customWidth="1"/>
    <col min="12" max="12" width="7.140625" style="54" customWidth="1"/>
    <col min="13" max="13" width="5" style="4" customWidth="1"/>
    <col min="14" max="16384" width="9.140625" style="4"/>
  </cols>
  <sheetData>
    <row r="1" spans="1:16" s="2" customFormat="1" x14ac:dyDescent="0.25">
      <c r="B1" s="156" t="s">
        <v>209</v>
      </c>
      <c r="C1" s="156"/>
      <c r="D1" s="156"/>
      <c r="E1" s="156"/>
      <c r="F1" s="156"/>
      <c r="G1" s="156"/>
      <c r="H1" s="156"/>
      <c r="I1" s="156"/>
      <c r="J1" s="156"/>
      <c r="K1" s="89"/>
      <c r="L1" s="53"/>
      <c r="M1" s="1"/>
      <c r="N1" s="1"/>
    </row>
    <row r="2" spans="1:16" s="2" customFormat="1" ht="18.75" x14ac:dyDescent="0.3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3"/>
      <c r="O2" s="3"/>
      <c r="P2" s="3"/>
    </row>
    <row r="3" spans="1:16" x14ac:dyDescent="0.25">
      <c r="B3" s="4" t="s">
        <v>2</v>
      </c>
      <c r="J3" s="44" t="s">
        <v>3</v>
      </c>
    </row>
    <row r="4" spans="1:16" ht="18.75" x14ac:dyDescent="0.3">
      <c r="B4" s="157" t="s">
        <v>144</v>
      </c>
      <c r="C4" s="157"/>
      <c r="D4" s="157"/>
      <c r="E4" s="157"/>
      <c r="F4" s="157"/>
      <c r="G4" s="157"/>
      <c r="H4" s="157"/>
      <c r="I4" s="157"/>
      <c r="J4" s="157"/>
    </row>
    <row r="5" spans="1:16" x14ac:dyDescent="0.25">
      <c r="C5" s="5" t="s">
        <v>133</v>
      </c>
      <c r="J5" s="94" t="s">
        <v>147</v>
      </c>
    </row>
    <row r="6" spans="1:16" x14ac:dyDescent="0.25">
      <c r="C6" s="5" t="s">
        <v>134</v>
      </c>
      <c r="I6" s="48"/>
      <c r="J6" s="49"/>
    </row>
    <row r="7" spans="1:16" ht="15.75" thickBot="1" x14ac:dyDescent="0.3">
      <c r="B7" s="4" t="s">
        <v>146</v>
      </c>
      <c r="C7" s="4" t="s">
        <v>145</v>
      </c>
      <c r="H7" s="4" t="s">
        <v>64</v>
      </c>
      <c r="I7" s="48">
        <v>5.7870370370370366E-5</v>
      </c>
      <c r="J7" s="49"/>
      <c r="K7" s="49">
        <f>MIN(K10:K43)</f>
        <v>1.692013888888889E-3</v>
      </c>
    </row>
    <row r="8" spans="1:16" x14ac:dyDescent="0.25">
      <c r="A8" s="162" t="s">
        <v>6</v>
      </c>
      <c r="B8" s="164" t="s">
        <v>7</v>
      </c>
      <c r="C8" s="164" t="s">
        <v>8</v>
      </c>
      <c r="D8" s="158" t="s">
        <v>9</v>
      </c>
      <c r="E8" s="166" t="s">
        <v>10</v>
      </c>
      <c r="F8" s="166"/>
      <c r="G8" s="166"/>
      <c r="H8" s="166"/>
      <c r="I8" s="158" t="s">
        <v>11</v>
      </c>
      <c r="J8" s="183" t="s">
        <v>12</v>
      </c>
      <c r="K8" s="183" t="s">
        <v>13</v>
      </c>
      <c r="L8" s="168" t="s">
        <v>14</v>
      </c>
      <c r="M8" s="170" t="s">
        <v>15</v>
      </c>
    </row>
    <row r="9" spans="1:16" ht="75.75" customHeight="1" thickBot="1" x14ac:dyDescent="0.3">
      <c r="A9" s="163"/>
      <c r="B9" s="165"/>
      <c r="C9" s="165"/>
      <c r="D9" s="159"/>
      <c r="E9" s="99" t="s">
        <v>93</v>
      </c>
      <c r="F9" s="99" t="s">
        <v>18</v>
      </c>
      <c r="G9" s="99" t="s">
        <v>190</v>
      </c>
      <c r="H9" s="99" t="s">
        <v>94</v>
      </c>
      <c r="I9" s="159"/>
      <c r="J9" s="184"/>
      <c r="K9" s="184"/>
      <c r="L9" s="185"/>
      <c r="M9" s="186"/>
    </row>
    <row r="10" spans="1:16" x14ac:dyDescent="0.25">
      <c r="A10" s="86">
        <v>1</v>
      </c>
      <c r="B10" s="8" t="s">
        <v>95</v>
      </c>
      <c r="C10" s="8" t="s">
        <v>26</v>
      </c>
      <c r="D10" s="87">
        <v>1.692013888888889E-3</v>
      </c>
      <c r="E10" s="57">
        <v>0</v>
      </c>
      <c r="F10" s="57">
        <v>0</v>
      </c>
      <c r="G10" s="57">
        <v>0</v>
      </c>
      <c r="H10" s="57">
        <v>0</v>
      </c>
      <c r="I10" s="88">
        <f t="shared" ref="I10:I43" si="0">H10+G10+F10+E10</f>
        <v>0</v>
      </c>
      <c r="J10" s="14">
        <f t="shared" ref="J10:J43" si="1">I10*$I$7</f>
        <v>0</v>
      </c>
      <c r="K10" s="90">
        <f t="shared" ref="K10:K43" si="2">J10+D10</f>
        <v>1.692013888888889E-3</v>
      </c>
      <c r="L10" s="58">
        <f t="shared" ref="L10:L43" si="3">$K$7/K10*100</f>
        <v>100</v>
      </c>
      <c r="M10" s="15">
        <v>1</v>
      </c>
    </row>
    <row r="11" spans="1:16" x14ac:dyDescent="0.25">
      <c r="A11" s="69">
        <v>2</v>
      </c>
      <c r="B11" s="30" t="s">
        <v>141</v>
      </c>
      <c r="C11" s="30" t="s">
        <v>139</v>
      </c>
      <c r="D11" s="78">
        <v>1.8912037037037038E-3</v>
      </c>
      <c r="E11" s="27">
        <v>0</v>
      </c>
      <c r="F11" s="27">
        <v>10</v>
      </c>
      <c r="G11" s="27">
        <v>0</v>
      </c>
      <c r="H11" s="27">
        <v>0</v>
      </c>
      <c r="I11" s="85">
        <f t="shared" si="0"/>
        <v>10</v>
      </c>
      <c r="J11" s="23">
        <f t="shared" si="1"/>
        <v>5.7870370370370367E-4</v>
      </c>
      <c r="K11" s="90">
        <f t="shared" si="2"/>
        <v>2.4699074074074076E-3</v>
      </c>
      <c r="L11" s="58">
        <f t="shared" si="3"/>
        <v>68.505154639175259</v>
      </c>
      <c r="M11" s="79" t="s">
        <v>140</v>
      </c>
    </row>
    <row r="12" spans="1:16" x14ac:dyDescent="0.25">
      <c r="A12" s="69">
        <v>3</v>
      </c>
      <c r="B12" s="30" t="s">
        <v>96</v>
      </c>
      <c r="C12" s="30" t="s">
        <v>47</v>
      </c>
      <c r="D12" s="78">
        <v>2.6800925925925929E-3</v>
      </c>
      <c r="E12" s="18">
        <v>0</v>
      </c>
      <c r="F12" s="18">
        <v>1</v>
      </c>
      <c r="G12" s="18">
        <v>0</v>
      </c>
      <c r="H12" s="27">
        <v>0</v>
      </c>
      <c r="I12" s="84">
        <f t="shared" si="0"/>
        <v>1</v>
      </c>
      <c r="J12" s="23">
        <f t="shared" si="1"/>
        <v>5.7870370370370366E-5</v>
      </c>
      <c r="K12" s="90">
        <f t="shared" si="2"/>
        <v>2.7379629629629633E-3</v>
      </c>
      <c r="L12" s="58">
        <f t="shared" si="3"/>
        <v>61.798275278998979</v>
      </c>
      <c r="M12" s="25">
        <v>2</v>
      </c>
    </row>
    <row r="13" spans="1:16" x14ac:dyDescent="0.25">
      <c r="A13" s="69">
        <v>4</v>
      </c>
      <c r="B13" s="17" t="s">
        <v>97</v>
      </c>
      <c r="C13" s="17" t="s">
        <v>35</v>
      </c>
      <c r="D13" s="78">
        <v>2.6099537037037033E-3</v>
      </c>
      <c r="E13" s="18">
        <v>0</v>
      </c>
      <c r="F13" s="18">
        <v>3</v>
      </c>
      <c r="G13" s="18">
        <v>1</v>
      </c>
      <c r="H13" s="27">
        <v>0</v>
      </c>
      <c r="I13" s="84">
        <f t="shared" si="0"/>
        <v>4</v>
      </c>
      <c r="J13" s="23">
        <f t="shared" si="1"/>
        <v>2.3148148148148146E-4</v>
      </c>
      <c r="K13" s="90">
        <f t="shared" si="2"/>
        <v>2.8414351851851847E-3</v>
      </c>
      <c r="L13" s="58">
        <f t="shared" si="3"/>
        <v>59.547861507128317</v>
      </c>
      <c r="M13" s="25">
        <v>3</v>
      </c>
    </row>
    <row r="14" spans="1:16" x14ac:dyDescent="0.25">
      <c r="A14" s="69">
        <v>5</v>
      </c>
      <c r="B14" s="17" t="s">
        <v>98</v>
      </c>
      <c r="C14" s="17" t="s">
        <v>21</v>
      </c>
      <c r="D14" s="78">
        <v>2.5332175925925926E-3</v>
      </c>
      <c r="E14" s="18">
        <v>0</v>
      </c>
      <c r="F14" s="18">
        <v>3</v>
      </c>
      <c r="G14" s="18">
        <v>3</v>
      </c>
      <c r="H14" s="27">
        <v>0</v>
      </c>
      <c r="I14" s="84">
        <f t="shared" si="0"/>
        <v>6</v>
      </c>
      <c r="J14" s="23">
        <f t="shared" si="1"/>
        <v>3.4722222222222218E-4</v>
      </c>
      <c r="K14" s="90">
        <f t="shared" si="2"/>
        <v>2.8804398148148148E-3</v>
      </c>
      <c r="L14" s="58">
        <f t="shared" si="3"/>
        <v>58.741511632579261</v>
      </c>
      <c r="M14" s="25">
        <v>4</v>
      </c>
    </row>
    <row r="15" spans="1:16" x14ac:dyDescent="0.25">
      <c r="A15" s="69">
        <v>6</v>
      </c>
      <c r="B15" s="17" t="s">
        <v>99</v>
      </c>
      <c r="C15" s="17" t="s">
        <v>23</v>
      </c>
      <c r="D15" s="78">
        <v>2.2659722222222222E-3</v>
      </c>
      <c r="E15" s="18">
        <v>1</v>
      </c>
      <c r="F15" s="18">
        <v>6</v>
      </c>
      <c r="G15" s="18">
        <v>0</v>
      </c>
      <c r="H15" s="27">
        <v>6</v>
      </c>
      <c r="I15" s="84">
        <f t="shared" si="0"/>
        <v>13</v>
      </c>
      <c r="J15" s="23">
        <f t="shared" si="1"/>
        <v>7.5231481481481471E-4</v>
      </c>
      <c r="K15" s="90">
        <f t="shared" si="2"/>
        <v>3.0182870370370368E-3</v>
      </c>
      <c r="L15" s="58">
        <f t="shared" si="3"/>
        <v>56.058746836413839</v>
      </c>
      <c r="M15" s="25">
        <v>5</v>
      </c>
    </row>
    <row r="16" spans="1:16" x14ac:dyDescent="0.25">
      <c r="A16" s="69">
        <v>7</v>
      </c>
      <c r="B16" s="17" t="s">
        <v>100</v>
      </c>
      <c r="C16" s="17" t="s">
        <v>26</v>
      </c>
      <c r="D16" s="78">
        <v>2.7120370370370371E-3</v>
      </c>
      <c r="E16" s="18">
        <v>0</v>
      </c>
      <c r="F16" s="18">
        <v>6</v>
      </c>
      <c r="G16" s="18">
        <v>0</v>
      </c>
      <c r="H16" s="27">
        <v>0</v>
      </c>
      <c r="I16" s="84">
        <f t="shared" si="0"/>
        <v>6</v>
      </c>
      <c r="J16" s="23">
        <f t="shared" si="1"/>
        <v>3.4722222222222218E-4</v>
      </c>
      <c r="K16" s="90">
        <f t="shared" si="2"/>
        <v>3.0592592592592594E-3</v>
      </c>
      <c r="L16" s="58">
        <f t="shared" si="3"/>
        <v>55.307960048426153</v>
      </c>
      <c r="M16" s="25">
        <v>6</v>
      </c>
    </row>
    <row r="17" spans="1:13" x14ac:dyDescent="0.25">
      <c r="A17" s="69">
        <v>8</v>
      </c>
      <c r="B17" s="17" t="s">
        <v>101</v>
      </c>
      <c r="C17" s="17" t="s">
        <v>135</v>
      </c>
      <c r="D17" s="78">
        <v>3.5883101851851853E-3</v>
      </c>
      <c r="E17" s="18">
        <v>0</v>
      </c>
      <c r="F17" s="18">
        <v>6</v>
      </c>
      <c r="G17" s="18">
        <v>0</v>
      </c>
      <c r="H17" s="18">
        <v>0</v>
      </c>
      <c r="I17" s="84">
        <f t="shared" si="0"/>
        <v>6</v>
      </c>
      <c r="J17" s="23">
        <f t="shared" si="1"/>
        <v>3.4722222222222218E-4</v>
      </c>
      <c r="K17" s="90">
        <f t="shared" si="2"/>
        <v>3.9355324074074076E-3</v>
      </c>
      <c r="L17" s="58">
        <f t="shared" si="3"/>
        <v>42.993265300120576</v>
      </c>
      <c r="M17" s="25">
        <v>7</v>
      </c>
    </row>
    <row r="18" spans="1:13" x14ac:dyDescent="0.25">
      <c r="A18" s="69">
        <v>9</v>
      </c>
      <c r="B18" s="17" t="s">
        <v>102</v>
      </c>
      <c r="C18" s="30" t="s">
        <v>29</v>
      </c>
      <c r="D18" s="78">
        <v>3.5532407407407405E-3</v>
      </c>
      <c r="E18" s="18">
        <v>0</v>
      </c>
      <c r="F18" s="18">
        <v>9</v>
      </c>
      <c r="G18" s="18">
        <v>0</v>
      </c>
      <c r="H18" s="27">
        <v>0</v>
      </c>
      <c r="I18" s="84">
        <f t="shared" si="0"/>
        <v>9</v>
      </c>
      <c r="J18" s="23">
        <f t="shared" si="1"/>
        <v>5.2083333333333333E-4</v>
      </c>
      <c r="K18" s="90">
        <f t="shared" si="2"/>
        <v>4.0740740740740737E-3</v>
      </c>
      <c r="L18" s="58">
        <f t="shared" si="3"/>
        <v>41.53125</v>
      </c>
      <c r="M18" s="25">
        <v>8</v>
      </c>
    </row>
    <row r="19" spans="1:13" x14ac:dyDescent="0.25">
      <c r="A19" s="69">
        <v>10</v>
      </c>
      <c r="B19" s="17" t="s">
        <v>103</v>
      </c>
      <c r="C19" s="17" t="s">
        <v>135</v>
      </c>
      <c r="D19" s="78">
        <v>4.1849537037037038E-3</v>
      </c>
      <c r="E19" s="18">
        <v>0</v>
      </c>
      <c r="F19" s="18">
        <v>0</v>
      </c>
      <c r="G19" s="18">
        <v>1</v>
      </c>
      <c r="H19" s="18">
        <v>0</v>
      </c>
      <c r="I19" s="84">
        <f t="shared" si="0"/>
        <v>1</v>
      </c>
      <c r="J19" s="23">
        <f t="shared" si="1"/>
        <v>5.7870370370370366E-5</v>
      </c>
      <c r="K19" s="90">
        <f t="shared" si="2"/>
        <v>4.2428240740740742E-3</v>
      </c>
      <c r="L19" s="58">
        <f t="shared" si="3"/>
        <v>39.879426046156361</v>
      </c>
      <c r="M19" s="25">
        <v>9</v>
      </c>
    </row>
    <row r="20" spans="1:13" x14ac:dyDescent="0.25">
      <c r="A20" s="69">
        <v>11</v>
      </c>
      <c r="B20" s="30" t="s">
        <v>104</v>
      </c>
      <c r="C20" s="17" t="s">
        <v>52</v>
      </c>
      <c r="D20" s="78">
        <v>4.3339120370370372E-3</v>
      </c>
      <c r="E20" s="18">
        <v>0</v>
      </c>
      <c r="F20" s="18">
        <v>0</v>
      </c>
      <c r="G20" s="18">
        <v>1</v>
      </c>
      <c r="H20" s="27">
        <v>0</v>
      </c>
      <c r="I20" s="84">
        <f t="shared" si="0"/>
        <v>1</v>
      </c>
      <c r="J20" s="23">
        <f t="shared" si="1"/>
        <v>5.7870370370370366E-5</v>
      </c>
      <c r="K20" s="90">
        <f t="shared" si="2"/>
        <v>4.3917824074074076E-3</v>
      </c>
      <c r="L20" s="58">
        <f t="shared" si="3"/>
        <v>38.526815127157725</v>
      </c>
      <c r="M20" s="25">
        <v>10</v>
      </c>
    </row>
    <row r="21" spans="1:13" x14ac:dyDescent="0.25">
      <c r="A21" s="69">
        <v>12</v>
      </c>
      <c r="B21" s="30" t="s">
        <v>105</v>
      </c>
      <c r="C21" s="30" t="s">
        <v>106</v>
      </c>
      <c r="D21" s="78">
        <v>4.7542824074074076E-3</v>
      </c>
      <c r="E21" s="59">
        <v>0</v>
      </c>
      <c r="F21" s="59">
        <v>0</v>
      </c>
      <c r="G21" s="59">
        <v>0</v>
      </c>
      <c r="H21" s="59">
        <v>0</v>
      </c>
      <c r="I21" s="84">
        <f t="shared" si="0"/>
        <v>0</v>
      </c>
      <c r="J21" s="23">
        <f t="shared" si="1"/>
        <v>0</v>
      </c>
      <c r="K21" s="90">
        <f t="shared" si="2"/>
        <v>4.7542824074074076E-3</v>
      </c>
      <c r="L21" s="58">
        <f t="shared" si="3"/>
        <v>35.589259196143828</v>
      </c>
      <c r="M21" s="25">
        <v>11</v>
      </c>
    </row>
    <row r="22" spans="1:13" x14ac:dyDescent="0.25">
      <c r="A22" s="69">
        <v>13</v>
      </c>
      <c r="B22" s="17" t="s">
        <v>107</v>
      </c>
      <c r="C22" s="17" t="s">
        <v>35</v>
      </c>
      <c r="D22" s="78">
        <v>3.7026620370370369E-3</v>
      </c>
      <c r="E22" s="18">
        <v>1</v>
      </c>
      <c r="F22" s="18">
        <v>6</v>
      </c>
      <c r="G22" s="18">
        <v>6</v>
      </c>
      <c r="H22" s="27">
        <v>6</v>
      </c>
      <c r="I22" s="84">
        <f t="shared" si="0"/>
        <v>19</v>
      </c>
      <c r="J22" s="23">
        <f t="shared" si="1"/>
        <v>1.0995370370370369E-3</v>
      </c>
      <c r="K22" s="90">
        <f t="shared" si="2"/>
        <v>4.8021990740740733E-3</v>
      </c>
      <c r="L22" s="58">
        <f t="shared" si="3"/>
        <v>35.234147164445304</v>
      </c>
      <c r="M22" s="25">
        <v>12</v>
      </c>
    </row>
    <row r="23" spans="1:13" x14ac:dyDescent="0.25">
      <c r="A23" s="69">
        <v>14</v>
      </c>
      <c r="B23" s="17" t="s">
        <v>108</v>
      </c>
      <c r="C23" s="17" t="s">
        <v>33</v>
      </c>
      <c r="D23" s="78">
        <v>4.8495370370370368E-3</v>
      </c>
      <c r="E23" s="18">
        <v>0</v>
      </c>
      <c r="F23" s="18">
        <v>0</v>
      </c>
      <c r="G23" s="18">
        <v>1</v>
      </c>
      <c r="H23" s="27">
        <v>0</v>
      </c>
      <c r="I23" s="84">
        <f t="shared" si="0"/>
        <v>1</v>
      </c>
      <c r="J23" s="23">
        <f t="shared" si="1"/>
        <v>5.7870370370370366E-5</v>
      </c>
      <c r="K23" s="90">
        <f t="shared" si="2"/>
        <v>4.9074074074074072E-3</v>
      </c>
      <c r="L23" s="58">
        <f t="shared" si="3"/>
        <v>34.478773584905667</v>
      </c>
      <c r="M23" s="25">
        <v>13</v>
      </c>
    </row>
    <row r="24" spans="1:13" x14ac:dyDescent="0.25">
      <c r="A24" s="69">
        <v>15</v>
      </c>
      <c r="B24" s="17" t="s">
        <v>109</v>
      </c>
      <c r="C24" s="17" t="s">
        <v>33</v>
      </c>
      <c r="D24" s="78">
        <v>4.8119212962962968E-3</v>
      </c>
      <c r="E24" s="18">
        <v>0</v>
      </c>
      <c r="F24" s="18">
        <v>3</v>
      </c>
      <c r="G24" s="18">
        <v>0</v>
      </c>
      <c r="H24" s="27">
        <v>0</v>
      </c>
      <c r="I24" s="84">
        <f t="shared" si="0"/>
        <v>3</v>
      </c>
      <c r="J24" s="23">
        <f t="shared" si="1"/>
        <v>1.7361111111111109E-4</v>
      </c>
      <c r="K24" s="90">
        <f t="shared" si="2"/>
        <v>4.9855324074074081E-3</v>
      </c>
      <c r="L24" s="58">
        <f t="shared" si="3"/>
        <v>33.938479396401618</v>
      </c>
      <c r="M24" s="25">
        <v>14</v>
      </c>
    </row>
    <row r="25" spans="1:13" x14ac:dyDescent="0.25">
      <c r="A25" s="69">
        <v>16</v>
      </c>
      <c r="B25" s="17" t="s">
        <v>110</v>
      </c>
      <c r="C25" s="30" t="s">
        <v>47</v>
      </c>
      <c r="D25" s="78">
        <v>4.5370370370370365E-3</v>
      </c>
      <c r="E25" s="18">
        <v>0</v>
      </c>
      <c r="F25" s="18">
        <v>0</v>
      </c>
      <c r="G25" s="18">
        <v>9</v>
      </c>
      <c r="H25" s="27">
        <v>0</v>
      </c>
      <c r="I25" s="84">
        <f t="shared" si="0"/>
        <v>9</v>
      </c>
      <c r="J25" s="23">
        <f t="shared" si="1"/>
        <v>5.2083333333333333E-4</v>
      </c>
      <c r="K25" s="90">
        <f t="shared" si="2"/>
        <v>5.0578703703703697E-3</v>
      </c>
      <c r="L25" s="58">
        <f t="shared" si="3"/>
        <v>33.453089244851263</v>
      </c>
      <c r="M25" s="25">
        <v>15</v>
      </c>
    </row>
    <row r="26" spans="1:13" x14ac:dyDescent="0.25">
      <c r="A26" s="69">
        <v>17</v>
      </c>
      <c r="B26" s="30" t="s">
        <v>111</v>
      </c>
      <c r="C26" s="30" t="s">
        <v>106</v>
      </c>
      <c r="D26" s="78">
        <v>5.1840277777777779E-3</v>
      </c>
      <c r="E26" s="59">
        <v>0</v>
      </c>
      <c r="F26" s="59">
        <v>0</v>
      </c>
      <c r="G26" s="59">
        <v>0</v>
      </c>
      <c r="H26" s="59">
        <v>0</v>
      </c>
      <c r="I26" s="84">
        <f t="shared" si="0"/>
        <v>0</v>
      </c>
      <c r="J26" s="23">
        <f t="shared" si="1"/>
        <v>0</v>
      </c>
      <c r="K26" s="90">
        <f t="shared" si="2"/>
        <v>5.1840277777777779E-3</v>
      </c>
      <c r="L26" s="58">
        <f t="shared" si="3"/>
        <v>32.638981915606166</v>
      </c>
      <c r="M26" s="25">
        <v>16</v>
      </c>
    </row>
    <row r="27" spans="1:13" x14ac:dyDescent="0.25">
      <c r="A27" s="69">
        <v>18</v>
      </c>
      <c r="B27" s="17" t="s">
        <v>112</v>
      </c>
      <c r="C27" s="17" t="s">
        <v>35</v>
      </c>
      <c r="D27" s="78">
        <v>5.0969907407407413E-3</v>
      </c>
      <c r="E27" s="18">
        <v>0</v>
      </c>
      <c r="F27" s="18">
        <v>0</v>
      </c>
      <c r="G27" s="18">
        <v>0</v>
      </c>
      <c r="H27" s="27">
        <v>3</v>
      </c>
      <c r="I27" s="84">
        <f t="shared" si="0"/>
        <v>3</v>
      </c>
      <c r="J27" s="23">
        <f t="shared" si="1"/>
        <v>1.7361111111111109E-4</v>
      </c>
      <c r="K27" s="90">
        <f t="shared" si="2"/>
        <v>5.2706018518518527E-3</v>
      </c>
      <c r="L27" s="58">
        <f t="shared" si="3"/>
        <v>32.102859150599492</v>
      </c>
      <c r="M27" s="25">
        <v>17</v>
      </c>
    </row>
    <row r="28" spans="1:13" x14ac:dyDescent="0.25">
      <c r="A28" s="69">
        <v>19</v>
      </c>
      <c r="B28" s="17" t="s">
        <v>113</v>
      </c>
      <c r="C28" s="17" t="s">
        <v>37</v>
      </c>
      <c r="D28" s="78">
        <v>4.7605324074074069E-3</v>
      </c>
      <c r="E28" s="18">
        <v>1</v>
      </c>
      <c r="F28" s="18">
        <v>10</v>
      </c>
      <c r="G28" s="18">
        <v>0</v>
      </c>
      <c r="H28" s="27">
        <v>0</v>
      </c>
      <c r="I28" s="84">
        <f t="shared" si="0"/>
        <v>11</v>
      </c>
      <c r="J28" s="23">
        <f t="shared" si="1"/>
        <v>6.3657407407407402E-4</v>
      </c>
      <c r="K28" s="90">
        <f t="shared" si="2"/>
        <v>5.397106481481481E-3</v>
      </c>
      <c r="L28" s="58">
        <f t="shared" si="3"/>
        <v>31.350389226051345</v>
      </c>
      <c r="M28" s="25">
        <v>18</v>
      </c>
    </row>
    <row r="29" spans="1:13" x14ac:dyDescent="0.25">
      <c r="A29" s="69">
        <v>20</v>
      </c>
      <c r="B29" s="17" t="s">
        <v>114</v>
      </c>
      <c r="C29" s="30" t="s">
        <v>47</v>
      </c>
      <c r="D29" s="78">
        <v>4.8342592592592595E-3</v>
      </c>
      <c r="E29" s="18">
        <v>3</v>
      </c>
      <c r="F29" s="18">
        <v>0</v>
      </c>
      <c r="G29" s="18">
        <v>7</v>
      </c>
      <c r="H29" s="27">
        <v>6</v>
      </c>
      <c r="I29" s="84">
        <f t="shared" si="0"/>
        <v>16</v>
      </c>
      <c r="J29" s="23">
        <f t="shared" si="1"/>
        <v>9.2592592592592585E-4</v>
      </c>
      <c r="K29" s="90">
        <f t="shared" si="2"/>
        <v>5.760185185185185E-3</v>
      </c>
      <c r="L29" s="58">
        <f t="shared" si="3"/>
        <v>29.37429673685903</v>
      </c>
      <c r="M29" s="25">
        <v>19</v>
      </c>
    </row>
    <row r="30" spans="1:13" x14ac:dyDescent="0.25">
      <c r="A30" s="69">
        <v>21</v>
      </c>
      <c r="B30" s="17" t="s">
        <v>115</v>
      </c>
      <c r="C30" s="17" t="s">
        <v>116</v>
      </c>
      <c r="D30" s="78">
        <v>5.8533564814814811E-3</v>
      </c>
      <c r="E30" s="18">
        <v>0</v>
      </c>
      <c r="F30" s="18">
        <v>0</v>
      </c>
      <c r="G30" s="18">
        <v>0</v>
      </c>
      <c r="H30" s="27">
        <v>0</v>
      </c>
      <c r="I30" s="84">
        <f t="shared" si="0"/>
        <v>0</v>
      </c>
      <c r="J30" s="23">
        <f t="shared" si="1"/>
        <v>0</v>
      </c>
      <c r="K30" s="90">
        <f t="shared" si="2"/>
        <v>5.8533564814814811E-3</v>
      </c>
      <c r="L30" s="58">
        <f t="shared" si="3"/>
        <v>28.906728886955491</v>
      </c>
      <c r="M30" s="25">
        <v>20</v>
      </c>
    </row>
    <row r="31" spans="1:13" x14ac:dyDescent="0.25">
      <c r="A31" s="69">
        <v>22</v>
      </c>
      <c r="B31" s="17" t="s">
        <v>117</v>
      </c>
      <c r="C31" s="17" t="s">
        <v>57</v>
      </c>
      <c r="D31" s="78">
        <v>5.4126157407407413E-3</v>
      </c>
      <c r="E31" s="18">
        <v>0</v>
      </c>
      <c r="F31" s="18">
        <v>6</v>
      </c>
      <c r="G31" s="18">
        <v>0</v>
      </c>
      <c r="H31" s="27">
        <v>3</v>
      </c>
      <c r="I31" s="84">
        <f t="shared" si="0"/>
        <v>9</v>
      </c>
      <c r="J31" s="23">
        <f t="shared" si="1"/>
        <v>5.2083333333333333E-4</v>
      </c>
      <c r="K31" s="90">
        <f t="shared" si="2"/>
        <v>5.9334490740740745E-3</v>
      </c>
      <c r="L31" s="58">
        <f t="shared" si="3"/>
        <v>28.516531746805811</v>
      </c>
      <c r="M31" s="25">
        <v>21</v>
      </c>
    </row>
    <row r="32" spans="1:13" x14ac:dyDescent="0.25">
      <c r="A32" s="69">
        <v>23</v>
      </c>
      <c r="B32" s="17" t="s">
        <v>118</v>
      </c>
      <c r="C32" s="17" t="s">
        <v>116</v>
      </c>
      <c r="D32" s="78">
        <v>5.7895833333333332E-3</v>
      </c>
      <c r="E32" s="18">
        <v>0</v>
      </c>
      <c r="F32" s="18">
        <v>0</v>
      </c>
      <c r="G32" s="18">
        <v>6</v>
      </c>
      <c r="H32" s="27">
        <v>0</v>
      </c>
      <c r="I32" s="84">
        <f t="shared" si="0"/>
        <v>6</v>
      </c>
      <c r="J32" s="23">
        <f t="shared" si="1"/>
        <v>3.4722222222222218E-4</v>
      </c>
      <c r="K32" s="90">
        <f t="shared" si="2"/>
        <v>6.1368055555555551E-3</v>
      </c>
      <c r="L32" s="58">
        <f t="shared" si="3"/>
        <v>27.571574063596245</v>
      </c>
      <c r="M32" s="25">
        <v>22</v>
      </c>
    </row>
    <row r="33" spans="1:13" x14ac:dyDescent="0.25">
      <c r="A33" s="69">
        <v>24</v>
      </c>
      <c r="B33" s="17" t="s">
        <v>119</v>
      </c>
      <c r="C33" s="17" t="s">
        <v>37</v>
      </c>
      <c r="D33" s="78">
        <v>5.1615740740740745E-3</v>
      </c>
      <c r="E33" s="18">
        <v>1</v>
      </c>
      <c r="F33" s="18">
        <v>4</v>
      </c>
      <c r="G33" s="18">
        <v>6</v>
      </c>
      <c r="H33" s="18">
        <v>6</v>
      </c>
      <c r="I33" s="84">
        <f t="shared" si="0"/>
        <v>17</v>
      </c>
      <c r="J33" s="23">
        <f t="shared" si="1"/>
        <v>9.837962962962962E-4</v>
      </c>
      <c r="K33" s="90">
        <f t="shared" si="2"/>
        <v>6.1453703703703705E-3</v>
      </c>
      <c r="L33" s="58">
        <f t="shared" si="3"/>
        <v>27.533147506403495</v>
      </c>
      <c r="M33" s="25">
        <v>23</v>
      </c>
    </row>
    <row r="34" spans="1:13" x14ac:dyDescent="0.25">
      <c r="A34" s="69">
        <v>25</v>
      </c>
      <c r="B34" s="30" t="s">
        <v>137</v>
      </c>
      <c r="C34" s="30" t="s">
        <v>136</v>
      </c>
      <c r="D34" s="78">
        <v>5.5324074074074069E-3</v>
      </c>
      <c r="E34" s="18">
        <v>0</v>
      </c>
      <c r="F34" s="18">
        <v>10</v>
      </c>
      <c r="G34" s="18">
        <v>0</v>
      </c>
      <c r="H34" s="18">
        <v>6</v>
      </c>
      <c r="I34" s="84">
        <f t="shared" si="0"/>
        <v>16</v>
      </c>
      <c r="J34" s="23">
        <f t="shared" si="1"/>
        <v>9.2592592592592585E-4</v>
      </c>
      <c r="K34" s="90">
        <f t="shared" si="2"/>
        <v>6.4583333333333324E-3</v>
      </c>
      <c r="L34" s="58">
        <f t="shared" si="3"/>
        <v>26.1989247311828</v>
      </c>
      <c r="M34" s="25">
        <v>24</v>
      </c>
    </row>
    <row r="35" spans="1:13" x14ac:dyDescent="0.25">
      <c r="A35" s="69">
        <v>26</v>
      </c>
      <c r="B35" s="17" t="s">
        <v>120</v>
      </c>
      <c r="C35" s="17" t="s">
        <v>121</v>
      </c>
      <c r="D35" s="78">
        <v>6.1553240740740743E-3</v>
      </c>
      <c r="E35" s="18">
        <v>1</v>
      </c>
      <c r="F35" s="18">
        <v>3</v>
      </c>
      <c r="G35" s="18">
        <v>0</v>
      </c>
      <c r="H35" s="27">
        <v>6</v>
      </c>
      <c r="I35" s="84">
        <f t="shared" si="0"/>
        <v>10</v>
      </c>
      <c r="J35" s="23">
        <f t="shared" si="1"/>
        <v>5.7870370370370367E-4</v>
      </c>
      <c r="K35" s="90">
        <f t="shared" si="2"/>
        <v>6.734027777777778E-3</v>
      </c>
      <c r="L35" s="58">
        <f t="shared" si="3"/>
        <v>25.126327730225846</v>
      </c>
      <c r="M35" s="25">
        <v>25</v>
      </c>
    </row>
    <row r="36" spans="1:13" x14ac:dyDescent="0.25">
      <c r="A36" s="69">
        <v>27</v>
      </c>
      <c r="B36" s="17" t="s">
        <v>122</v>
      </c>
      <c r="C36" s="17" t="s">
        <v>52</v>
      </c>
      <c r="D36" s="78">
        <v>6.9291666666666668E-3</v>
      </c>
      <c r="E36" s="18">
        <v>1</v>
      </c>
      <c r="F36" s="18">
        <v>0</v>
      </c>
      <c r="G36" s="18">
        <v>1</v>
      </c>
      <c r="H36" s="27">
        <v>3</v>
      </c>
      <c r="I36" s="84">
        <f t="shared" si="0"/>
        <v>5</v>
      </c>
      <c r="J36" s="23">
        <f t="shared" si="1"/>
        <v>2.8935185185185184E-4</v>
      </c>
      <c r="K36" s="90">
        <f t="shared" si="2"/>
        <v>7.2185185185185182E-3</v>
      </c>
      <c r="L36" s="58">
        <f t="shared" si="3"/>
        <v>23.439905079527964</v>
      </c>
      <c r="M36" s="25">
        <v>26</v>
      </c>
    </row>
    <row r="37" spans="1:13" x14ac:dyDescent="0.25">
      <c r="A37" s="69">
        <v>28</v>
      </c>
      <c r="B37" s="17" t="s">
        <v>123</v>
      </c>
      <c r="C37" s="17" t="s">
        <v>116</v>
      </c>
      <c r="D37" s="78">
        <v>7.1018518518518522E-3</v>
      </c>
      <c r="E37" s="18">
        <v>0</v>
      </c>
      <c r="F37" s="18">
        <v>0</v>
      </c>
      <c r="G37" s="18">
        <v>0</v>
      </c>
      <c r="H37" s="27">
        <v>3</v>
      </c>
      <c r="I37" s="84">
        <f t="shared" si="0"/>
        <v>3</v>
      </c>
      <c r="J37" s="23">
        <f t="shared" si="1"/>
        <v>1.7361111111111109E-4</v>
      </c>
      <c r="K37" s="90">
        <f t="shared" si="2"/>
        <v>7.2754629629629636E-3</v>
      </c>
      <c r="L37" s="58">
        <f t="shared" si="3"/>
        <v>23.25644288895959</v>
      </c>
      <c r="M37" s="25">
        <v>27</v>
      </c>
    </row>
    <row r="38" spans="1:13" x14ac:dyDescent="0.25">
      <c r="A38" s="69">
        <v>29</v>
      </c>
      <c r="B38" s="17" t="s">
        <v>124</v>
      </c>
      <c r="C38" s="17" t="s">
        <v>57</v>
      </c>
      <c r="D38" s="78">
        <v>6.6326388888888893E-3</v>
      </c>
      <c r="E38" s="18">
        <v>0</v>
      </c>
      <c r="F38" s="18">
        <v>6</v>
      </c>
      <c r="G38" s="18">
        <v>9</v>
      </c>
      <c r="H38" s="27">
        <v>0</v>
      </c>
      <c r="I38" s="84">
        <f t="shared" si="0"/>
        <v>15</v>
      </c>
      <c r="J38" s="23">
        <f t="shared" si="1"/>
        <v>8.6805555555555551E-4</v>
      </c>
      <c r="K38" s="90">
        <f t="shared" si="2"/>
        <v>7.5006944444444452E-3</v>
      </c>
      <c r="L38" s="58">
        <f t="shared" si="3"/>
        <v>22.558096472548836</v>
      </c>
      <c r="M38" s="25">
        <v>28</v>
      </c>
    </row>
    <row r="39" spans="1:13" x14ac:dyDescent="0.25">
      <c r="A39" s="69">
        <v>30</v>
      </c>
      <c r="B39" s="17" t="s">
        <v>125</v>
      </c>
      <c r="C39" s="17" t="s">
        <v>37</v>
      </c>
      <c r="D39" s="78">
        <v>6.4481481481481482E-3</v>
      </c>
      <c r="E39" s="18">
        <v>0</v>
      </c>
      <c r="F39" s="18">
        <v>12</v>
      </c>
      <c r="G39" s="18">
        <v>6</v>
      </c>
      <c r="H39" s="18">
        <v>3</v>
      </c>
      <c r="I39" s="84">
        <f t="shared" si="0"/>
        <v>21</v>
      </c>
      <c r="J39" s="23">
        <f t="shared" si="1"/>
        <v>1.2152777777777776E-3</v>
      </c>
      <c r="K39" s="90">
        <f t="shared" si="2"/>
        <v>7.663425925925926E-3</v>
      </c>
      <c r="L39" s="58">
        <f t="shared" si="3"/>
        <v>22.079079320969008</v>
      </c>
      <c r="M39" s="25">
        <v>29</v>
      </c>
    </row>
    <row r="40" spans="1:13" x14ac:dyDescent="0.25">
      <c r="A40" s="69">
        <v>31</v>
      </c>
      <c r="B40" s="30" t="s">
        <v>142</v>
      </c>
      <c r="C40" s="30" t="s">
        <v>138</v>
      </c>
      <c r="D40" s="78">
        <v>7.4759259259259249E-3</v>
      </c>
      <c r="E40" s="18">
        <v>6</v>
      </c>
      <c r="F40" s="18">
        <v>9</v>
      </c>
      <c r="G40" s="18">
        <v>0</v>
      </c>
      <c r="H40" s="18">
        <v>0</v>
      </c>
      <c r="I40" s="84">
        <f t="shared" si="0"/>
        <v>15</v>
      </c>
      <c r="J40" s="23">
        <f t="shared" si="1"/>
        <v>8.6805555555555551E-4</v>
      </c>
      <c r="K40" s="90">
        <f t="shared" si="2"/>
        <v>8.34398148148148E-3</v>
      </c>
      <c r="L40" s="58">
        <f t="shared" si="3"/>
        <v>20.278255562337019</v>
      </c>
      <c r="M40" s="25">
        <v>30</v>
      </c>
    </row>
    <row r="41" spans="1:13" x14ac:dyDescent="0.25">
      <c r="A41" s="69">
        <v>32</v>
      </c>
      <c r="B41" s="17" t="s">
        <v>126</v>
      </c>
      <c r="C41" s="17" t="s">
        <v>33</v>
      </c>
      <c r="D41" s="78">
        <v>7.9547453703703707E-3</v>
      </c>
      <c r="E41" s="18">
        <v>0</v>
      </c>
      <c r="F41" s="18">
        <v>13</v>
      </c>
      <c r="G41" s="18">
        <v>1</v>
      </c>
      <c r="H41" s="27">
        <v>6</v>
      </c>
      <c r="I41" s="84">
        <f t="shared" si="0"/>
        <v>20</v>
      </c>
      <c r="J41" s="23">
        <f t="shared" si="1"/>
        <v>1.1574074074074073E-3</v>
      </c>
      <c r="K41" s="90">
        <f t="shared" si="2"/>
        <v>9.112152777777778E-3</v>
      </c>
      <c r="L41" s="58">
        <f t="shared" si="3"/>
        <v>18.568761193461114</v>
      </c>
      <c r="M41" s="25">
        <v>31</v>
      </c>
    </row>
    <row r="42" spans="1:13" x14ac:dyDescent="0.25">
      <c r="A42" s="69">
        <v>33</v>
      </c>
      <c r="B42" s="17" t="s">
        <v>127</v>
      </c>
      <c r="C42" s="17" t="s">
        <v>52</v>
      </c>
      <c r="D42" s="78">
        <v>8.4472222222222223E-3</v>
      </c>
      <c r="E42" s="18">
        <v>1</v>
      </c>
      <c r="F42" s="18">
        <v>9</v>
      </c>
      <c r="G42" s="18">
        <v>6</v>
      </c>
      <c r="H42" s="27">
        <v>0</v>
      </c>
      <c r="I42" s="84">
        <f t="shared" si="0"/>
        <v>16</v>
      </c>
      <c r="J42" s="23">
        <f t="shared" si="1"/>
        <v>9.2592592592592585E-4</v>
      </c>
      <c r="K42" s="90">
        <f t="shared" si="2"/>
        <v>9.3731481481481478E-3</v>
      </c>
      <c r="L42" s="58">
        <f t="shared" si="3"/>
        <v>18.051713918798775</v>
      </c>
      <c r="M42" s="25">
        <v>32</v>
      </c>
    </row>
    <row r="43" spans="1:13" x14ac:dyDescent="0.25">
      <c r="A43" s="69">
        <v>34</v>
      </c>
      <c r="B43" s="30" t="s">
        <v>143</v>
      </c>
      <c r="C43" s="30" t="s">
        <v>138</v>
      </c>
      <c r="D43" s="78">
        <v>8.6592592592592589E-3</v>
      </c>
      <c r="E43" s="18">
        <v>6</v>
      </c>
      <c r="F43" s="18">
        <v>9</v>
      </c>
      <c r="G43" s="18">
        <v>6</v>
      </c>
      <c r="H43" s="18">
        <v>0</v>
      </c>
      <c r="I43" s="84">
        <f t="shared" si="0"/>
        <v>21</v>
      </c>
      <c r="J43" s="23">
        <f t="shared" si="1"/>
        <v>1.2152777777777776E-3</v>
      </c>
      <c r="K43" s="90">
        <f t="shared" si="2"/>
        <v>9.8745370370370358E-3</v>
      </c>
      <c r="L43" s="58">
        <f t="shared" si="3"/>
        <v>17.135121196493042</v>
      </c>
      <c r="M43" s="25">
        <v>33</v>
      </c>
    </row>
    <row r="44" spans="1:13" x14ac:dyDescent="0.25">
      <c r="A44" s="69">
        <v>35</v>
      </c>
      <c r="B44" s="17" t="s">
        <v>128</v>
      </c>
      <c r="C44" s="17" t="s">
        <v>121</v>
      </c>
      <c r="D44" s="78"/>
      <c r="E44" s="18"/>
      <c r="F44" s="18"/>
      <c r="G44" s="18"/>
      <c r="H44" s="27"/>
      <c r="I44" s="59"/>
      <c r="J44" s="14"/>
      <c r="K44" s="23"/>
      <c r="L44" s="55" t="s">
        <v>49</v>
      </c>
      <c r="M44" s="79" t="s">
        <v>41</v>
      </c>
    </row>
    <row r="45" spans="1:13" x14ac:dyDescent="0.25">
      <c r="A45" s="69">
        <v>36</v>
      </c>
      <c r="B45" s="17" t="s">
        <v>129</v>
      </c>
      <c r="C45" s="17" t="s">
        <v>121</v>
      </c>
      <c r="D45" s="78"/>
      <c r="E45" s="18"/>
      <c r="F45" s="18"/>
      <c r="G45" s="18"/>
      <c r="H45" s="27"/>
      <c r="I45" s="59"/>
      <c r="J45" s="23"/>
      <c r="K45" s="23"/>
      <c r="L45" s="55" t="s">
        <v>49</v>
      </c>
      <c r="M45" s="79" t="s">
        <v>41</v>
      </c>
    </row>
    <row r="46" spans="1:13" ht="15.75" thickBot="1" x14ac:dyDescent="0.3">
      <c r="A46" s="70">
        <v>37</v>
      </c>
      <c r="B46" s="80" t="s">
        <v>130</v>
      </c>
      <c r="C46" s="80" t="s">
        <v>106</v>
      </c>
      <c r="D46" s="39"/>
      <c r="E46" s="34"/>
      <c r="F46" s="34"/>
      <c r="G46" s="34"/>
      <c r="H46" s="34"/>
      <c r="I46" s="81"/>
      <c r="J46" s="82"/>
      <c r="K46" s="82"/>
      <c r="L46" s="75" t="s">
        <v>49</v>
      </c>
      <c r="M46" s="83" t="s">
        <v>41</v>
      </c>
    </row>
    <row r="48" spans="1:13" x14ac:dyDescent="0.25">
      <c r="B48" s="42" t="s">
        <v>131</v>
      </c>
      <c r="C48" s="43"/>
      <c r="D48" s="154" t="s">
        <v>59</v>
      </c>
      <c r="E48" s="154"/>
    </row>
    <row r="50" spans="2:5" x14ac:dyDescent="0.25">
      <c r="B50" s="42" t="s">
        <v>60</v>
      </c>
      <c r="C50" s="43"/>
      <c r="D50" s="154" t="s">
        <v>132</v>
      </c>
      <c r="E50" s="154"/>
    </row>
  </sheetData>
  <sortState ref="B10:M43">
    <sortCondition descending="1" ref="L10:L43"/>
  </sortState>
  <mergeCells count="15">
    <mergeCell ref="D50:E50"/>
    <mergeCell ref="B1:J1"/>
    <mergeCell ref="A8:A9"/>
    <mergeCell ref="B4:J4"/>
    <mergeCell ref="A2:M2"/>
    <mergeCell ref="J8:J9"/>
    <mergeCell ref="K8:K9"/>
    <mergeCell ref="L8:L9"/>
    <mergeCell ref="M8:M9"/>
    <mergeCell ref="D48:E48"/>
    <mergeCell ref="B8:B9"/>
    <mergeCell ref="C8:C9"/>
    <mergeCell ref="D8:D9"/>
    <mergeCell ref="E8:H8"/>
    <mergeCell ref="I8:I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8"/>
  <sheetViews>
    <sheetView workbookViewId="0">
      <selection activeCell="O9" sqref="O9"/>
    </sheetView>
  </sheetViews>
  <sheetFormatPr defaultRowHeight="15" x14ac:dyDescent="0.25"/>
  <cols>
    <col min="1" max="1" width="4.5703125" style="4" customWidth="1"/>
    <col min="2" max="2" width="28.140625" style="4" bestFit="1" customWidth="1"/>
    <col min="3" max="3" width="26.7109375" style="4" bestFit="1" customWidth="1"/>
    <col min="4" max="4" width="9.140625" style="4"/>
    <col min="5" max="5" width="6.28515625" style="4" bestFit="1" customWidth="1"/>
    <col min="6" max="7" width="4.7109375" style="4" customWidth="1"/>
    <col min="8" max="8" width="8.42578125" style="4" bestFit="1" customWidth="1"/>
    <col min="9" max="9" width="7.7109375" style="4" customWidth="1"/>
    <col min="10" max="10" width="7.28515625" style="4" customWidth="1"/>
    <col min="11" max="16384" width="9.140625" style="4"/>
  </cols>
  <sheetData>
    <row r="1" spans="1:15" s="2" customFormat="1" x14ac:dyDescent="0.25">
      <c r="C1" s="156" t="s">
        <v>209</v>
      </c>
      <c r="D1" s="156"/>
      <c r="E1" s="156"/>
      <c r="F1" s="156"/>
      <c r="G1" s="156"/>
      <c r="H1" s="156"/>
      <c r="I1" s="156"/>
      <c r="J1" s="89"/>
      <c r="K1" s="53"/>
      <c r="L1" s="1"/>
      <c r="M1" s="1"/>
    </row>
    <row r="2" spans="1:15" s="2" customFormat="1" ht="18.75" x14ac:dyDescent="0.3">
      <c r="B2" s="155" t="s">
        <v>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3"/>
      <c r="N2" s="3"/>
      <c r="O2" s="3"/>
    </row>
    <row r="3" spans="1:15" x14ac:dyDescent="0.25">
      <c r="C3" s="4" t="s">
        <v>2</v>
      </c>
      <c r="J3" s="44" t="s">
        <v>3</v>
      </c>
      <c r="K3" s="54"/>
    </row>
    <row r="4" spans="1:15" ht="18.75" x14ac:dyDescent="0.3">
      <c r="C4" s="157" t="s">
        <v>144</v>
      </c>
      <c r="D4" s="157"/>
      <c r="E4" s="157"/>
      <c r="F4" s="157"/>
      <c r="G4" s="157"/>
      <c r="H4" s="157"/>
      <c r="I4" s="157"/>
      <c r="J4" s="44"/>
      <c r="K4" s="54"/>
    </row>
    <row r="5" spans="1:15" x14ac:dyDescent="0.25">
      <c r="C5" s="5" t="s">
        <v>133</v>
      </c>
      <c r="J5" s="94" t="s">
        <v>147</v>
      </c>
      <c r="K5" s="54"/>
    </row>
    <row r="6" spans="1:15" x14ac:dyDescent="0.25">
      <c r="C6" s="5" t="s">
        <v>151</v>
      </c>
      <c r="I6" s="48"/>
      <c r="J6" s="44"/>
      <c r="K6" s="54"/>
    </row>
    <row r="7" spans="1:15" ht="15.75" thickBot="1" x14ac:dyDescent="0.3">
      <c r="B7" s="4" t="s">
        <v>146</v>
      </c>
      <c r="C7" s="4" t="s">
        <v>145</v>
      </c>
      <c r="H7" s="4" t="s">
        <v>64</v>
      </c>
      <c r="I7" s="48">
        <v>5.7870370370370366E-5</v>
      </c>
      <c r="J7" s="49"/>
      <c r="K7" s="49">
        <f>MIN(K10:K43)</f>
        <v>1.504976851851852E-3</v>
      </c>
    </row>
    <row r="8" spans="1:15" x14ac:dyDescent="0.25">
      <c r="A8" s="162" t="s">
        <v>6</v>
      </c>
      <c r="B8" s="164" t="s">
        <v>7</v>
      </c>
      <c r="C8" s="164" t="s">
        <v>8</v>
      </c>
      <c r="D8" s="158" t="s">
        <v>9</v>
      </c>
      <c r="E8" s="187" t="s">
        <v>10</v>
      </c>
      <c r="F8" s="188"/>
      <c r="G8" s="188"/>
      <c r="H8" s="189"/>
      <c r="I8" s="158" t="s">
        <v>11</v>
      </c>
      <c r="J8" s="183" t="s">
        <v>12</v>
      </c>
      <c r="K8" s="183" t="s">
        <v>13</v>
      </c>
      <c r="L8" s="168" t="s">
        <v>195</v>
      </c>
      <c r="M8" s="170" t="s">
        <v>15</v>
      </c>
    </row>
    <row r="9" spans="1:15" ht="77.25" customHeight="1" thickBot="1" x14ac:dyDescent="0.3">
      <c r="A9" s="163"/>
      <c r="B9" s="165"/>
      <c r="C9" s="165"/>
      <c r="D9" s="159"/>
      <c r="E9" s="6" t="s">
        <v>93</v>
      </c>
      <c r="F9" s="6" t="s">
        <v>18</v>
      </c>
      <c r="G9" s="6" t="s">
        <v>190</v>
      </c>
      <c r="H9" s="6" t="s">
        <v>94</v>
      </c>
      <c r="I9" s="159"/>
      <c r="J9" s="184"/>
      <c r="K9" s="184"/>
      <c r="L9" s="185"/>
      <c r="M9" s="186"/>
    </row>
    <row r="10" spans="1:15" x14ac:dyDescent="0.25">
      <c r="A10" s="4">
        <v>1</v>
      </c>
      <c r="B10" s="8" t="s">
        <v>152</v>
      </c>
      <c r="C10" s="8" t="s">
        <v>23</v>
      </c>
      <c r="D10" s="56">
        <v>1.504976851851852E-3</v>
      </c>
      <c r="E10" s="57">
        <v>0</v>
      </c>
      <c r="F10" s="57">
        <v>0</v>
      </c>
      <c r="G10" s="57">
        <v>0</v>
      </c>
      <c r="H10" s="57">
        <v>0</v>
      </c>
      <c r="I10" s="57">
        <f t="shared" ref="I10:I39" si="0">H10+G10+F10+E10</f>
        <v>0</v>
      </c>
      <c r="J10" s="113">
        <f>I10*$I$7</f>
        <v>0</v>
      </c>
      <c r="K10" s="113">
        <f>J10+D10</f>
        <v>1.504976851851852E-3</v>
      </c>
      <c r="L10" s="114">
        <f>$K$7/K10*100</f>
        <v>100</v>
      </c>
      <c r="M10" s="115">
        <f>RANK(L10,$L$10:$L$39,0)</f>
        <v>1</v>
      </c>
    </row>
    <row r="11" spans="1:15" x14ac:dyDescent="0.25">
      <c r="A11" s="4">
        <v>2</v>
      </c>
      <c r="B11" s="30" t="s">
        <v>153</v>
      </c>
      <c r="C11" s="17" t="s">
        <v>23</v>
      </c>
      <c r="D11" s="26">
        <v>1.8891203703703706E-3</v>
      </c>
      <c r="E11" s="18">
        <v>0</v>
      </c>
      <c r="F11" s="18">
        <v>0</v>
      </c>
      <c r="G11" s="18">
        <v>0</v>
      </c>
      <c r="H11" s="18">
        <v>0</v>
      </c>
      <c r="I11" s="18">
        <f t="shared" si="0"/>
        <v>0</v>
      </c>
      <c r="J11" s="100">
        <f t="shared" ref="J11:J39" si="1">I11*$I$7</f>
        <v>0</v>
      </c>
      <c r="K11" s="100">
        <f t="shared" ref="K11:K39" si="2">J11+D11</f>
        <v>1.8891203703703706E-3</v>
      </c>
      <c r="L11" s="28">
        <f t="shared" ref="L11:L39" si="3">$K$7/K11*100</f>
        <v>79.665482171302529</v>
      </c>
      <c r="M11" s="59">
        <f t="shared" ref="M11:M29" si="4">RANK(L11,$L$10:$L$39,0)</f>
        <v>2</v>
      </c>
    </row>
    <row r="12" spans="1:15" x14ac:dyDescent="0.25">
      <c r="A12" s="4">
        <v>3</v>
      </c>
      <c r="B12" s="17" t="s">
        <v>154</v>
      </c>
      <c r="C12" s="17" t="s">
        <v>23</v>
      </c>
      <c r="D12" s="26">
        <v>2.1839120370370367E-3</v>
      </c>
      <c r="E12" s="18">
        <v>0</v>
      </c>
      <c r="F12" s="18">
        <v>0</v>
      </c>
      <c r="G12" s="18">
        <v>0</v>
      </c>
      <c r="H12" s="18">
        <v>0</v>
      </c>
      <c r="I12" s="18">
        <f t="shared" si="0"/>
        <v>0</v>
      </c>
      <c r="J12" s="100">
        <f t="shared" si="1"/>
        <v>0</v>
      </c>
      <c r="K12" s="100">
        <f t="shared" si="2"/>
        <v>2.1839120370370367E-3</v>
      </c>
      <c r="L12" s="28">
        <f t="shared" si="3"/>
        <v>68.911972017595019</v>
      </c>
      <c r="M12" s="59">
        <f t="shared" si="4"/>
        <v>3</v>
      </c>
    </row>
    <row r="13" spans="1:15" x14ac:dyDescent="0.25">
      <c r="A13" s="4">
        <v>4</v>
      </c>
      <c r="B13" s="97" t="s">
        <v>179</v>
      </c>
      <c r="C13" s="17" t="s">
        <v>88</v>
      </c>
      <c r="D13" s="78">
        <v>2.3929398148148148E-3</v>
      </c>
      <c r="E13" s="27">
        <v>6</v>
      </c>
      <c r="F13" s="27">
        <v>0</v>
      </c>
      <c r="G13" s="27">
        <v>0</v>
      </c>
      <c r="H13" s="27">
        <v>0</v>
      </c>
      <c r="I13" s="18">
        <f t="shared" si="0"/>
        <v>6</v>
      </c>
      <c r="J13" s="100">
        <f t="shared" si="1"/>
        <v>3.4722222222222218E-4</v>
      </c>
      <c r="K13" s="100">
        <f t="shared" si="2"/>
        <v>2.740162037037037E-3</v>
      </c>
      <c r="L13" s="28">
        <f t="shared" si="3"/>
        <v>54.922914466737069</v>
      </c>
      <c r="M13" s="59">
        <f t="shared" si="4"/>
        <v>4</v>
      </c>
    </row>
    <row r="14" spans="1:15" x14ac:dyDescent="0.25">
      <c r="A14" s="4">
        <v>5</v>
      </c>
      <c r="B14" s="97" t="s">
        <v>180</v>
      </c>
      <c r="C14" s="97" t="s">
        <v>175</v>
      </c>
      <c r="D14" s="78">
        <v>2.7585648148148148E-3</v>
      </c>
      <c r="E14" s="27">
        <v>0</v>
      </c>
      <c r="F14" s="27">
        <v>0</v>
      </c>
      <c r="G14" s="27">
        <v>1</v>
      </c>
      <c r="H14" s="27">
        <v>0</v>
      </c>
      <c r="I14" s="18">
        <f t="shared" si="0"/>
        <v>1</v>
      </c>
      <c r="J14" s="100">
        <f t="shared" si="1"/>
        <v>5.7870370370370366E-5</v>
      </c>
      <c r="K14" s="100">
        <f t="shared" si="2"/>
        <v>2.8164351851851853E-3</v>
      </c>
      <c r="L14" s="28">
        <f t="shared" si="3"/>
        <v>53.435522314457138</v>
      </c>
      <c r="M14" s="59">
        <f t="shared" si="4"/>
        <v>5</v>
      </c>
    </row>
    <row r="15" spans="1:15" x14ac:dyDescent="0.25">
      <c r="A15" s="4">
        <v>6</v>
      </c>
      <c r="B15" s="17" t="s">
        <v>155</v>
      </c>
      <c r="C15" s="97" t="s">
        <v>21</v>
      </c>
      <c r="D15" s="26">
        <v>2.3126157407407405E-3</v>
      </c>
      <c r="E15" s="18">
        <v>0</v>
      </c>
      <c r="F15" s="18">
        <v>6</v>
      </c>
      <c r="G15" s="18">
        <v>0</v>
      </c>
      <c r="H15" s="18">
        <v>3</v>
      </c>
      <c r="I15" s="18">
        <f t="shared" si="0"/>
        <v>9</v>
      </c>
      <c r="J15" s="100">
        <f t="shared" si="1"/>
        <v>5.2083333333333333E-4</v>
      </c>
      <c r="K15" s="100">
        <f t="shared" si="2"/>
        <v>2.8334490740740737E-3</v>
      </c>
      <c r="L15" s="28">
        <f t="shared" si="3"/>
        <v>53.114660348841966</v>
      </c>
      <c r="M15" s="59">
        <f t="shared" si="4"/>
        <v>6</v>
      </c>
    </row>
    <row r="16" spans="1:15" x14ac:dyDescent="0.25">
      <c r="A16" s="4">
        <v>7</v>
      </c>
      <c r="B16" s="17" t="s">
        <v>156</v>
      </c>
      <c r="C16" s="17" t="s">
        <v>26</v>
      </c>
      <c r="D16" s="26">
        <v>2.1962962962962965E-3</v>
      </c>
      <c r="E16" s="18">
        <v>0</v>
      </c>
      <c r="F16" s="18">
        <v>12</v>
      </c>
      <c r="G16" s="18">
        <v>0</v>
      </c>
      <c r="H16" s="18">
        <v>0</v>
      </c>
      <c r="I16" s="18">
        <f t="shared" si="0"/>
        <v>12</v>
      </c>
      <c r="J16" s="100">
        <f t="shared" si="1"/>
        <v>6.9444444444444436E-4</v>
      </c>
      <c r="K16" s="100">
        <f t="shared" si="2"/>
        <v>2.8907407407407406E-3</v>
      </c>
      <c r="L16" s="28">
        <f t="shared" si="3"/>
        <v>52.061979500320312</v>
      </c>
      <c r="M16" s="59">
        <f t="shared" si="4"/>
        <v>7</v>
      </c>
    </row>
    <row r="17" spans="1:13" x14ac:dyDescent="0.25">
      <c r="A17" s="4">
        <v>8</v>
      </c>
      <c r="B17" s="17" t="s">
        <v>157</v>
      </c>
      <c r="C17" s="17" t="s">
        <v>21</v>
      </c>
      <c r="D17" s="26">
        <v>2.6331018518518517E-3</v>
      </c>
      <c r="E17" s="18">
        <v>1</v>
      </c>
      <c r="F17" s="18">
        <v>3</v>
      </c>
      <c r="G17" s="18">
        <v>3</v>
      </c>
      <c r="H17" s="18">
        <v>0</v>
      </c>
      <c r="I17" s="18">
        <f t="shared" si="0"/>
        <v>7</v>
      </c>
      <c r="J17" s="100">
        <f t="shared" si="1"/>
        <v>4.0509259259259258E-4</v>
      </c>
      <c r="K17" s="100">
        <f t="shared" si="2"/>
        <v>3.0381944444444445E-3</v>
      </c>
      <c r="L17" s="28">
        <f t="shared" si="3"/>
        <v>49.5352380952381</v>
      </c>
      <c r="M17" s="59">
        <f t="shared" si="4"/>
        <v>8</v>
      </c>
    </row>
    <row r="18" spans="1:13" x14ac:dyDescent="0.25">
      <c r="A18" s="4">
        <v>9</v>
      </c>
      <c r="B18" s="17" t="s">
        <v>158</v>
      </c>
      <c r="C18" s="17" t="s">
        <v>26</v>
      </c>
      <c r="D18" s="26">
        <v>3.1534722222222224E-3</v>
      </c>
      <c r="E18" s="18">
        <v>0</v>
      </c>
      <c r="F18" s="18">
        <v>6</v>
      </c>
      <c r="G18" s="18">
        <v>0</v>
      </c>
      <c r="H18" s="18">
        <v>0</v>
      </c>
      <c r="I18" s="18">
        <f t="shared" si="0"/>
        <v>6</v>
      </c>
      <c r="J18" s="100">
        <f t="shared" si="1"/>
        <v>3.4722222222222218E-4</v>
      </c>
      <c r="K18" s="100">
        <f t="shared" si="2"/>
        <v>3.5006944444444447E-3</v>
      </c>
      <c r="L18" s="28">
        <f t="shared" si="3"/>
        <v>42.990808701977116</v>
      </c>
      <c r="M18" s="59">
        <f t="shared" si="4"/>
        <v>9</v>
      </c>
    </row>
    <row r="19" spans="1:13" x14ac:dyDescent="0.25">
      <c r="A19" s="4">
        <v>10</v>
      </c>
      <c r="B19" s="97" t="s">
        <v>181</v>
      </c>
      <c r="C19" s="97" t="s">
        <v>88</v>
      </c>
      <c r="D19" s="78">
        <v>3.7789351851851851E-3</v>
      </c>
      <c r="E19" s="27">
        <v>1</v>
      </c>
      <c r="F19" s="27">
        <v>0</v>
      </c>
      <c r="G19" s="27">
        <v>0</v>
      </c>
      <c r="H19" s="27">
        <v>3</v>
      </c>
      <c r="I19" s="18">
        <f t="shared" si="0"/>
        <v>4</v>
      </c>
      <c r="J19" s="100">
        <f t="shared" si="1"/>
        <v>2.3148148148148146E-4</v>
      </c>
      <c r="K19" s="100">
        <f t="shared" si="2"/>
        <v>4.0104166666666665E-3</v>
      </c>
      <c r="L19" s="28">
        <f t="shared" si="3"/>
        <v>37.526695526695534</v>
      </c>
      <c r="M19" s="59">
        <f t="shared" si="4"/>
        <v>10</v>
      </c>
    </row>
    <row r="20" spans="1:13" x14ac:dyDescent="0.25">
      <c r="A20" s="4">
        <v>11</v>
      </c>
      <c r="B20" s="17" t="s">
        <v>159</v>
      </c>
      <c r="C20" s="17" t="s">
        <v>21</v>
      </c>
      <c r="D20" s="26">
        <v>4.2737268518518523E-3</v>
      </c>
      <c r="E20" s="18">
        <v>0</v>
      </c>
      <c r="F20" s="18">
        <v>0</v>
      </c>
      <c r="G20" s="18">
        <v>1</v>
      </c>
      <c r="H20" s="18">
        <v>0</v>
      </c>
      <c r="I20" s="18">
        <f t="shared" si="0"/>
        <v>1</v>
      </c>
      <c r="J20" s="100">
        <f t="shared" si="1"/>
        <v>5.7870370370370366E-5</v>
      </c>
      <c r="K20" s="100">
        <f t="shared" si="2"/>
        <v>4.3315972222222228E-3</v>
      </c>
      <c r="L20" s="28">
        <f t="shared" si="3"/>
        <v>34.744154976619903</v>
      </c>
      <c r="M20" s="59">
        <f t="shared" si="4"/>
        <v>11</v>
      </c>
    </row>
    <row r="21" spans="1:13" x14ac:dyDescent="0.25">
      <c r="A21" s="4">
        <v>12</v>
      </c>
      <c r="B21" s="17" t="s">
        <v>160</v>
      </c>
      <c r="C21" s="30" t="s">
        <v>47</v>
      </c>
      <c r="D21" s="26">
        <v>4.374537037037037E-3</v>
      </c>
      <c r="E21" s="18">
        <v>1</v>
      </c>
      <c r="F21" s="18">
        <v>6</v>
      </c>
      <c r="G21" s="18">
        <v>3</v>
      </c>
      <c r="H21" s="18">
        <v>0</v>
      </c>
      <c r="I21" s="18">
        <f t="shared" si="0"/>
        <v>10</v>
      </c>
      <c r="J21" s="100">
        <f t="shared" si="1"/>
        <v>5.7870370370370367E-4</v>
      </c>
      <c r="K21" s="100">
        <f t="shared" si="2"/>
        <v>4.9532407407407407E-3</v>
      </c>
      <c r="L21" s="28">
        <f t="shared" si="3"/>
        <v>30.383680717824095</v>
      </c>
      <c r="M21" s="59">
        <f t="shared" si="4"/>
        <v>12</v>
      </c>
    </row>
    <row r="22" spans="1:13" x14ac:dyDescent="0.25">
      <c r="A22" s="4">
        <v>13</v>
      </c>
      <c r="B22" s="98" t="s">
        <v>182</v>
      </c>
      <c r="C22" s="98" t="s">
        <v>40</v>
      </c>
      <c r="D22" s="78">
        <v>4.7399305555555554E-3</v>
      </c>
      <c r="E22" s="50">
        <v>1</v>
      </c>
      <c r="F22" s="50">
        <v>0</v>
      </c>
      <c r="G22" s="50">
        <v>3</v>
      </c>
      <c r="H22" s="50">
        <v>0</v>
      </c>
      <c r="I22" s="18">
        <f t="shared" si="0"/>
        <v>4</v>
      </c>
      <c r="J22" s="100">
        <f t="shared" si="1"/>
        <v>2.3148148148148146E-4</v>
      </c>
      <c r="K22" s="100">
        <f t="shared" si="2"/>
        <v>4.9714120370370372E-3</v>
      </c>
      <c r="L22" s="28">
        <f t="shared" si="3"/>
        <v>30.272623565292296</v>
      </c>
      <c r="M22" s="59">
        <f t="shared" si="4"/>
        <v>13</v>
      </c>
    </row>
    <row r="23" spans="1:13" x14ac:dyDescent="0.25">
      <c r="A23" s="4">
        <v>14</v>
      </c>
      <c r="B23" s="97" t="s">
        <v>183</v>
      </c>
      <c r="C23" s="97" t="s">
        <v>136</v>
      </c>
      <c r="D23" s="78">
        <v>4.8641203703703702E-3</v>
      </c>
      <c r="E23" s="27">
        <v>3</v>
      </c>
      <c r="F23" s="27">
        <v>0</v>
      </c>
      <c r="G23" s="27">
        <v>0</v>
      </c>
      <c r="H23" s="27">
        <v>0</v>
      </c>
      <c r="I23" s="18">
        <f t="shared" si="0"/>
        <v>3</v>
      </c>
      <c r="J23" s="100">
        <f t="shared" si="1"/>
        <v>1.7361111111111109E-4</v>
      </c>
      <c r="K23" s="100">
        <f t="shared" si="2"/>
        <v>5.0377314814814816E-3</v>
      </c>
      <c r="L23" s="28">
        <f t="shared" si="3"/>
        <v>29.874098240132334</v>
      </c>
      <c r="M23" s="59">
        <f t="shared" si="4"/>
        <v>14</v>
      </c>
    </row>
    <row r="24" spans="1:13" x14ac:dyDescent="0.25">
      <c r="A24" s="4">
        <v>15</v>
      </c>
      <c r="B24" s="17" t="s">
        <v>161</v>
      </c>
      <c r="C24" s="30" t="s">
        <v>29</v>
      </c>
      <c r="D24" s="26">
        <v>4.2274305555555563E-3</v>
      </c>
      <c r="E24" s="18">
        <v>0</v>
      </c>
      <c r="F24" s="18">
        <v>12</v>
      </c>
      <c r="G24" s="18">
        <v>4</v>
      </c>
      <c r="H24" s="18">
        <v>0</v>
      </c>
      <c r="I24" s="18">
        <f t="shared" si="0"/>
        <v>16</v>
      </c>
      <c r="J24" s="100">
        <f t="shared" si="1"/>
        <v>9.2592592592592585E-4</v>
      </c>
      <c r="K24" s="100">
        <f t="shared" si="2"/>
        <v>5.1533564814814819E-3</v>
      </c>
      <c r="L24" s="28">
        <f t="shared" si="3"/>
        <v>29.203818079730485</v>
      </c>
      <c r="M24" s="59">
        <f t="shared" si="4"/>
        <v>15</v>
      </c>
    </row>
    <row r="25" spans="1:13" x14ac:dyDescent="0.25">
      <c r="A25" s="4">
        <v>16</v>
      </c>
      <c r="B25" s="98" t="s">
        <v>184</v>
      </c>
      <c r="C25" s="98" t="s">
        <v>176</v>
      </c>
      <c r="D25" s="78">
        <v>4.8086805555555556E-3</v>
      </c>
      <c r="E25" s="27">
        <v>1</v>
      </c>
      <c r="F25" s="27">
        <v>6</v>
      </c>
      <c r="G25" s="27">
        <v>1</v>
      </c>
      <c r="H25" s="27">
        <v>0</v>
      </c>
      <c r="I25" s="18">
        <f t="shared" si="0"/>
        <v>8</v>
      </c>
      <c r="J25" s="100">
        <f t="shared" si="1"/>
        <v>4.6296296296296293E-4</v>
      </c>
      <c r="K25" s="100">
        <f t="shared" si="2"/>
        <v>5.2716435185185184E-3</v>
      </c>
      <c r="L25" s="28">
        <f t="shared" si="3"/>
        <v>28.548532285331639</v>
      </c>
      <c r="M25" s="59">
        <f t="shared" si="4"/>
        <v>16</v>
      </c>
    </row>
    <row r="26" spans="1:13" x14ac:dyDescent="0.25">
      <c r="A26" s="4">
        <v>17</v>
      </c>
      <c r="B26" s="30" t="s">
        <v>162</v>
      </c>
      <c r="C26" s="30" t="s">
        <v>29</v>
      </c>
      <c r="D26" s="26">
        <v>5.0682870370370369E-3</v>
      </c>
      <c r="E26" s="18">
        <v>0</v>
      </c>
      <c r="F26" s="18">
        <v>0</v>
      </c>
      <c r="G26" s="18">
        <v>7</v>
      </c>
      <c r="H26" s="18">
        <v>0</v>
      </c>
      <c r="I26" s="18">
        <f t="shared" si="0"/>
        <v>7</v>
      </c>
      <c r="J26" s="100">
        <f t="shared" si="1"/>
        <v>4.0509259259259258E-4</v>
      </c>
      <c r="K26" s="100">
        <f t="shared" si="2"/>
        <v>5.4733796296296293E-3</v>
      </c>
      <c r="L26" s="28">
        <f t="shared" si="3"/>
        <v>27.496299429054773</v>
      </c>
      <c r="M26" s="59">
        <f t="shared" si="4"/>
        <v>17</v>
      </c>
    </row>
    <row r="27" spans="1:13" x14ac:dyDescent="0.25">
      <c r="A27" s="4">
        <v>18</v>
      </c>
      <c r="B27" s="97" t="s">
        <v>185</v>
      </c>
      <c r="C27" s="97" t="s">
        <v>89</v>
      </c>
      <c r="D27" s="78">
        <v>4.9659722222222223E-3</v>
      </c>
      <c r="E27" s="27">
        <v>0</v>
      </c>
      <c r="F27" s="27">
        <v>12</v>
      </c>
      <c r="G27" s="27">
        <v>0</v>
      </c>
      <c r="H27" s="27">
        <v>0</v>
      </c>
      <c r="I27" s="18">
        <f t="shared" si="0"/>
        <v>12</v>
      </c>
      <c r="J27" s="100">
        <f t="shared" si="1"/>
        <v>6.9444444444444436E-4</v>
      </c>
      <c r="K27" s="100">
        <f t="shared" si="2"/>
        <v>5.6604166666666669E-3</v>
      </c>
      <c r="L27" s="28">
        <f t="shared" si="3"/>
        <v>26.58773974563448</v>
      </c>
      <c r="M27" s="59">
        <f t="shared" si="4"/>
        <v>18</v>
      </c>
    </row>
    <row r="28" spans="1:13" x14ac:dyDescent="0.25">
      <c r="A28" s="4">
        <v>19</v>
      </c>
      <c r="B28" s="97" t="s">
        <v>186</v>
      </c>
      <c r="C28" s="97" t="s">
        <v>40</v>
      </c>
      <c r="D28" s="78">
        <v>4.8354166666666667E-3</v>
      </c>
      <c r="E28" s="50">
        <v>0</v>
      </c>
      <c r="F28" s="27">
        <v>12</v>
      </c>
      <c r="G28" s="27">
        <v>6</v>
      </c>
      <c r="H28" s="27">
        <v>0</v>
      </c>
      <c r="I28" s="18">
        <f t="shared" si="0"/>
        <v>18</v>
      </c>
      <c r="J28" s="100">
        <f t="shared" si="1"/>
        <v>1.0416666666666667E-3</v>
      </c>
      <c r="K28" s="100">
        <f t="shared" si="2"/>
        <v>5.8770833333333331E-3</v>
      </c>
      <c r="L28" s="28">
        <f t="shared" si="3"/>
        <v>25.607546575288513</v>
      </c>
      <c r="M28" s="59">
        <f t="shared" si="4"/>
        <v>19</v>
      </c>
    </row>
    <row r="29" spans="1:13" x14ac:dyDescent="0.25">
      <c r="A29" s="4">
        <v>20</v>
      </c>
      <c r="B29" s="17" t="s">
        <v>163</v>
      </c>
      <c r="C29" s="17" t="s">
        <v>33</v>
      </c>
      <c r="D29" s="26">
        <v>5.9219907407407407E-3</v>
      </c>
      <c r="E29" s="18">
        <v>0</v>
      </c>
      <c r="F29" s="18">
        <v>0</v>
      </c>
      <c r="G29" s="18">
        <v>7</v>
      </c>
      <c r="H29" s="18">
        <v>0</v>
      </c>
      <c r="I29" s="18">
        <f t="shared" si="0"/>
        <v>7</v>
      </c>
      <c r="J29" s="100">
        <f t="shared" si="1"/>
        <v>4.0509259259259258E-4</v>
      </c>
      <c r="K29" s="100">
        <f t="shared" si="2"/>
        <v>6.327083333333333E-3</v>
      </c>
      <c r="L29" s="28">
        <f t="shared" si="3"/>
        <v>23.786265686166907</v>
      </c>
      <c r="M29" s="59">
        <f t="shared" si="4"/>
        <v>20</v>
      </c>
    </row>
    <row r="30" spans="1:13" x14ac:dyDescent="0.25">
      <c r="A30" s="4">
        <v>21</v>
      </c>
      <c r="B30" s="97" t="s">
        <v>187</v>
      </c>
      <c r="C30" s="97" t="s">
        <v>177</v>
      </c>
      <c r="D30" s="78">
        <v>5.6936342592592594E-3</v>
      </c>
      <c r="E30" s="27">
        <v>0</v>
      </c>
      <c r="F30" s="27">
        <v>0</v>
      </c>
      <c r="G30" s="27">
        <v>9</v>
      </c>
      <c r="H30" s="27">
        <v>6</v>
      </c>
      <c r="I30" s="18">
        <f t="shared" si="0"/>
        <v>15</v>
      </c>
      <c r="J30" s="100">
        <f t="shared" si="1"/>
        <v>8.6805555555555551E-4</v>
      </c>
      <c r="K30" s="100">
        <f t="shared" si="2"/>
        <v>6.5616898148148153E-3</v>
      </c>
      <c r="L30" s="28">
        <f t="shared" si="3"/>
        <v>22.935812181398056</v>
      </c>
      <c r="M30" s="59" t="s">
        <v>140</v>
      </c>
    </row>
    <row r="31" spans="1:13" x14ac:dyDescent="0.25">
      <c r="A31" s="4">
        <v>22</v>
      </c>
      <c r="B31" s="17" t="s">
        <v>164</v>
      </c>
      <c r="C31" s="17" t="s">
        <v>35</v>
      </c>
      <c r="D31" s="26">
        <v>6.2228009259259259E-3</v>
      </c>
      <c r="E31" s="18">
        <v>1</v>
      </c>
      <c r="F31" s="18">
        <v>3</v>
      </c>
      <c r="G31" s="18">
        <v>0</v>
      </c>
      <c r="H31" s="27">
        <v>3</v>
      </c>
      <c r="I31" s="59">
        <f t="shared" si="0"/>
        <v>7</v>
      </c>
      <c r="J31" s="100">
        <f t="shared" si="1"/>
        <v>4.0509259259259258E-4</v>
      </c>
      <c r="K31" s="100">
        <f t="shared" si="2"/>
        <v>6.6278935185185182E-3</v>
      </c>
      <c r="L31" s="28">
        <f t="shared" si="3"/>
        <v>22.706714397974331</v>
      </c>
      <c r="M31" s="59">
        <v>21</v>
      </c>
    </row>
    <row r="32" spans="1:13" x14ac:dyDescent="0.25">
      <c r="A32" s="4">
        <v>23</v>
      </c>
      <c r="B32" s="17" t="s">
        <v>165</v>
      </c>
      <c r="C32" s="17" t="s">
        <v>135</v>
      </c>
      <c r="D32" s="26">
        <v>5.9179398148148142E-3</v>
      </c>
      <c r="E32" s="18">
        <v>6</v>
      </c>
      <c r="F32" s="18">
        <v>6</v>
      </c>
      <c r="G32" s="18">
        <v>7</v>
      </c>
      <c r="H32" s="18">
        <v>0</v>
      </c>
      <c r="I32" s="18">
        <f t="shared" si="0"/>
        <v>19</v>
      </c>
      <c r="J32" s="100">
        <f t="shared" si="1"/>
        <v>1.0995370370370369E-3</v>
      </c>
      <c r="K32" s="100">
        <f t="shared" si="2"/>
        <v>7.0174768518518511E-3</v>
      </c>
      <c r="L32" s="28">
        <f t="shared" si="3"/>
        <v>21.44612491959559</v>
      </c>
      <c r="M32" s="59">
        <v>22</v>
      </c>
    </row>
    <row r="33" spans="1:13" x14ac:dyDescent="0.25">
      <c r="A33" s="4">
        <v>24</v>
      </c>
      <c r="B33" s="17" t="s">
        <v>166</v>
      </c>
      <c r="C33" s="17" t="s">
        <v>135</v>
      </c>
      <c r="D33" s="26">
        <v>6.636921296296297E-3</v>
      </c>
      <c r="E33" s="18">
        <v>0</v>
      </c>
      <c r="F33" s="18">
        <v>3</v>
      </c>
      <c r="G33" s="18">
        <v>1</v>
      </c>
      <c r="H33" s="18">
        <v>3</v>
      </c>
      <c r="I33" s="18">
        <f t="shared" si="0"/>
        <v>7</v>
      </c>
      <c r="J33" s="100">
        <f t="shared" si="1"/>
        <v>4.0509259259259258E-4</v>
      </c>
      <c r="K33" s="100">
        <f t="shared" si="2"/>
        <v>7.0420138888888893E-3</v>
      </c>
      <c r="L33" s="28">
        <f t="shared" si="3"/>
        <v>21.371398517495852</v>
      </c>
      <c r="M33" s="59">
        <v>23</v>
      </c>
    </row>
    <row r="34" spans="1:13" x14ac:dyDescent="0.25">
      <c r="A34" s="4">
        <v>25</v>
      </c>
      <c r="B34" s="17" t="s">
        <v>167</v>
      </c>
      <c r="C34" s="17" t="s">
        <v>37</v>
      </c>
      <c r="D34" s="26">
        <v>6.6956018518518519E-3</v>
      </c>
      <c r="E34" s="18">
        <v>2</v>
      </c>
      <c r="F34" s="18">
        <v>4</v>
      </c>
      <c r="G34" s="18">
        <v>0</v>
      </c>
      <c r="H34" s="18">
        <v>3</v>
      </c>
      <c r="I34" s="18">
        <f t="shared" si="0"/>
        <v>9</v>
      </c>
      <c r="J34" s="100">
        <f t="shared" si="1"/>
        <v>5.2083333333333333E-4</v>
      </c>
      <c r="K34" s="100">
        <f t="shared" si="2"/>
        <v>7.2164351851851851E-3</v>
      </c>
      <c r="L34" s="28">
        <f t="shared" si="3"/>
        <v>20.854851643945473</v>
      </c>
      <c r="M34" s="59">
        <v>24</v>
      </c>
    </row>
    <row r="35" spans="1:13" x14ac:dyDescent="0.25">
      <c r="A35" s="4">
        <v>26</v>
      </c>
      <c r="B35" s="17" t="s">
        <v>168</v>
      </c>
      <c r="C35" s="17" t="s">
        <v>57</v>
      </c>
      <c r="D35" s="26">
        <v>6.6358796296296305E-3</v>
      </c>
      <c r="E35" s="18">
        <v>0</v>
      </c>
      <c r="F35" s="18">
        <v>6</v>
      </c>
      <c r="G35" s="18">
        <v>9</v>
      </c>
      <c r="H35" s="18">
        <v>0</v>
      </c>
      <c r="I35" s="18">
        <f t="shared" si="0"/>
        <v>15</v>
      </c>
      <c r="J35" s="100">
        <f t="shared" si="1"/>
        <v>8.6805555555555551E-4</v>
      </c>
      <c r="K35" s="100">
        <f t="shared" si="2"/>
        <v>7.5039351851851864E-3</v>
      </c>
      <c r="L35" s="28">
        <f t="shared" si="3"/>
        <v>20.055834901440601</v>
      </c>
      <c r="M35" s="59">
        <v>25</v>
      </c>
    </row>
    <row r="36" spans="1:13" x14ac:dyDescent="0.25">
      <c r="A36" s="4">
        <v>27</v>
      </c>
      <c r="B36" s="30" t="s">
        <v>169</v>
      </c>
      <c r="C36" s="30" t="s">
        <v>106</v>
      </c>
      <c r="D36" s="78">
        <v>8.0150462962962962E-3</v>
      </c>
      <c r="E36" s="59">
        <v>1</v>
      </c>
      <c r="F36" s="59">
        <v>1</v>
      </c>
      <c r="G36" s="59">
        <v>7</v>
      </c>
      <c r="H36" s="59">
        <v>0</v>
      </c>
      <c r="I36" s="18">
        <f t="shared" si="0"/>
        <v>9</v>
      </c>
      <c r="J36" s="100">
        <f t="shared" si="1"/>
        <v>5.2083333333333333E-4</v>
      </c>
      <c r="K36" s="100">
        <f t="shared" si="2"/>
        <v>8.5358796296296294E-3</v>
      </c>
      <c r="L36" s="28">
        <f t="shared" si="3"/>
        <v>17.631186440677968</v>
      </c>
      <c r="M36" s="59">
        <v>26</v>
      </c>
    </row>
    <row r="37" spans="1:13" x14ac:dyDescent="0.25">
      <c r="A37" s="4">
        <v>28</v>
      </c>
      <c r="B37" s="17" t="s">
        <v>170</v>
      </c>
      <c r="C37" s="30" t="s">
        <v>29</v>
      </c>
      <c r="D37" s="26">
        <v>8.3365740740740744E-3</v>
      </c>
      <c r="E37" s="18">
        <v>1</v>
      </c>
      <c r="F37" s="18">
        <v>0</v>
      </c>
      <c r="G37" s="18">
        <v>1</v>
      </c>
      <c r="H37" s="18">
        <v>3</v>
      </c>
      <c r="I37" s="18">
        <f t="shared" si="0"/>
        <v>5</v>
      </c>
      <c r="J37" s="100">
        <f t="shared" si="1"/>
        <v>2.8935185185185184E-4</v>
      </c>
      <c r="K37" s="100">
        <f t="shared" si="2"/>
        <v>8.6259259259259258E-3</v>
      </c>
      <c r="L37" s="28">
        <f t="shared" si="3"/>
        <v>17.447133963074283</v>
      </c>
      <c r="M37" s="59">
        <v>27</v>
      </c>
    </row>
    <row r="38" spans="1:13" x14ac:dyDescent="0.25">
      <c r="A38" s="4">
        <v>29</v>
      </c>
      <c r="B38" s="17" t="s">
        <v>171</v>
      </c>
      <c r="C38" s="17" t="s">
        <v>121</v>
      </c>
      <c r="D38" s="26">
        <v>8.9981481481481475E-3</v>
      </c>
      <c r="E38" s="18">
        <v>2</v>
      </c>
      <c r="F38" s="18">
        <v>4</v>
      </c>
      <c r="G38" s="18">
        <v>6</v>
      </c>
      <c r="H38" s="18">
        <v>6</v>
      </c>
      <c r="I38" s="18">
        <f t="shared" si="0"/>
        <v>18</v>
      </c>
      <c r="J38" s="100">
        <f t="shared" si="1"/>
        <v>1.0416666666666667E-3</v>
      </c>
      <c r="K38" s="100">
        <f t="shared" si="2"/>
        <v>1.0039814814814814E-2</v>
      </c>
      <c r="L38" s="28">
        <f t="shared" si="3"/>
        <v>14.990085769620956</v>
      </c>
      <c r="M38" s="59">
        <v>28</v>
      </c>
    </row>
    <row r="39" spans="1:13" x14ac:dyDescent="0.25">
      <c r="A39" s="4">
        <v>30</v>
      </c>
      <c r="B39" s="17" t="s">
        <v>172</v>
      </c>
      <c r="C39" s="17" t="s">
        <v>57</v>
      </c>
      <c r="D39" s="26">
        <v>8.9778935185185187E-3</v>
      </c>
      <c r="E39" s="18">
        <v>0</v>
      </c>
      <c r="F39" s="18">
        <v>24</v>
      </c>
      <c r="G39" s="18">
        <v>19</v>
      </c>
      <c r="H39" s="18">
        <v>6</v>
      </c>
      <c r="I39" s="18">
        <f t="shared" si="0"/>
        <v>49</v>
      </c>
      <c r="J39" s="100">
        <f t="shared" si="1"/>
        <v>2.8356481481481479E-3</v>
      </c>
      <c r="K39" s="100">
        <f t="shared" si="2"/>
        <v>1.1813541666666667E-2</v>
      </c>
      <c r="L39" s="28">
        <f t="shared" si="3"/>
        <v>12.739421371817105</v>
      </c>
      <c r="M39" s="59">
        <v>29</v>
      </c>
    </row>
    <row r="40" spans="1:13" x14ac:dyDescent="0.25">
      <c r="A40" s="4">
        <v>31</v>
      </c>
      <c r="B40" s="17" t="s">
        <v>173</v>
      </c>
      <c r="C40" s="17" t="s">
        <v>116</v>
      </c>
      <c r="D40" s="78" t="s">
        <v>49</v>
      </c>
      <c r="E40" s="17"/>
      <c r="F40" s="17"/>
      <c r="G40" s="17"/>
      <c r="H40" s="17"/>
      <c r="I40" s="18"/>
      <c r="J40" s="27"/>
      <c r="K40" s="27" t="s">
        <v>49</v>
      </c>
      <c r="L40" s="27">
        <v>0</v>
      </c>
      <c r="M40" s="50" t="s">
        <v>41</v>
      </c>
    </row>
    <row r="41" spans="1:13" x14ac:dyDescent="0.25">
      <c r="A41" s="4">
        <v>32</v>
      </c>
      <c r="B41" s="17" t="s">
        <v>188</v>
      </c>
      <c r="C41" s="17" t="s">
        <v>178</v>
      </c>
      <c r="D41" s="78" t="s">
        <v>49</v>
      </c>
      <c r="E41" s="18"/>
      <c r="F41" s="18"/>
      <c r="G41" s="18"/>
      <c r="H41" s="18"/>
      <c r="I41" s="18"/>
      <c r="J41" s="27"/>
      <c r="K41" s="27" t="s">
        <v>49</v>
      </c>
      <c r="L41" s="27">
        <v>0</v>
      </c>
      <c r="M41" s="50" t="s">
        <v>41</v>
      </c>
    </row>
    <row r="42" spans="1:13" x14ac:dyDescent="0.25">
      <c r="A42" s="4">
        <v>33</v>
      </c>
      <c r="B42" s="17" t="s">
        <v>189</v>
      </c>
      <c r="C42" s="17" t="s">
        <v>178</v>
      </c>
      <c r="D42" s="78" t="s">
        <v>49</v>
      </c>
      <c r="E42" s="18"/>
      <c r="F42" s="18"/>
      <c r="G42" s="18"/>
      <c r="H42" s="18"/>
      <c r="I42" s="18"/>
      <c r="J42" s="27"/>
      <c r="K42" s="27" t="s">
        <v>49</v>
      </c>
      <c r="L42" s="27">
        <v>0</v>
      </c>
      <c r="M42" s="50" t="s">
        <v>41</v>
      </c>
    </row>
    <row r="43" spans="1:13" x14ac:dyDescent="0.25">
      <c r="A43" s="4">
        <v>34</v>
      </c>
      <c r="B43" s="17" t="s">
        <v>174</v>
      </c>
      <c r="C43" s="17" t="s">
        <v>52</v>
      </c>
      <c r="D43" s="78" t="s">
        <v>49</v>
      </c>
      <c r="E43" s="18"/>
      <c r="F43" s="18"/>
      <c r="G43" s="18"/>
      <c r="H43" s="18"/>
      <c r="I43" s="18"/>
      <c r="J43" s="27"/>
      <c r="K43" s="27" t="s">
        <v>49</v>
      </c>
      <c r="L43" s="27">
        <v>0</v>
      </c>
      <c r="M43" s="50" t="s">
        <v>41</v>
      </c>
    </row>
    <row r="46" spans="1:13" x14ac:dyDescent="0.25">
      <c r="B46" s="42" t="s">
        <v>131</v>
      </c>
      <c r="C46" s="43"/>
      <c r="D46" s="154" t="s">
        <v>59</v>
      </c>
      <c r="E46" s="154"/>
    </row>
    <row r="48" spans="1:13" x14ac:dyDescent="0.25">
      <c r="B48" s="42" t="s">
        <v>60</v>
      </c>
      <c r="C48" s="43"/>
      <c r="D48" s="154" t="s">
        <v>132</v>
      </c>
      <c r="E48" s="154"/>
    </row>
  </sheetData>
  <mergeCells count="15">
    <mergeCell ref="C1:I1"/>
    <mergeCell ref="B2:L2"/>
    <mergeCell ref="C4:I4"/>
    <mergeCell ref="D46:E46"/>
    <mergeCell ref="D48:E48"/>
    <mergeCell ref="B8:B9"/>
    <mergeCell ref="C8:C9"/>
    <mergeCell ref="D8:D9"/>
    <mergeCell ref="J8:J9"/>
    <mergeCell ref="K8:K9"/>
    <mergeCell ref="L8:L9"/>
    <mergeCell ref="M8:M9"/>
    <mergeCell ref="A8:A9"/>
    <mergeCell ref="E8:H8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5"/>
  <sheetViews>
    <sheetView workbookViewId="0">
      <selection activeCell="S14" sqref="S14"/>
    </sheetView>
  </sheetViews>
  <sheetFormatPr defaultRowHeight="15" x14ac:dyDescent="0.25"/>
  <cols>
    <col min="1" max="1" width="4.5703125" style="4" customWidth="1"/>
    <col min="2" max="2" width="23.7109375" style="4" customWidth="1"/>
    <col min="3" max="3" width="10.7109375" style="4" customWidth="1"/>
    <col min="4" max="4" width="12.7109375" style="4" customWidth="1"/>
    <col min="5" max="5" width="13" style="4" customWidth="1"/>
    <col min="6" max="6" width="13.5703125" style="4" customWidth="1"/>
    <col min="7" max="7" width="17.7109375" style="4" customWidth="1"/>
    <col min="8" max="8" width="11.28515625" style="4" customWidth="1"/>
    <col min="9" max="9" width="0.42578125" style="4" hidden="1" customWidth="1"/>
    <col min="10" max="14" width="9.140625" style="4" hidden="1" customWidth="1"/>
    <col min="15" max="15" width="0.140625" style="4" hidden="1" customWidth="1"/>
    <col min="16" max="16384" width="9.140625" style="4"/>
  </cols>
  <sheetData>
    <row r="1" spans="1:19" s="2" customFormat="1" x14ac:dyDescent="0.25">
      <c r="A1" s="156" t="s">
        <v>209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"/>
    </row>
    <row r="2" spans="1:19" s="2" customFormat="1" ht="23.25" customHeight="1" x14ac:dyDescent="0.3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3"/>
      <c r="R2" s="3"/>
      <c r="S2" s="3"/>
    </row>
    <row r="3" spans="1:19" x14ac:dyDescent="0.25">
      <c r="B3" s="46" t="s">
        <v>2</v>
      </c>
      <c r="C3" s="46"/>
      <c r="H3" s="4" t="s">
        <v>3</v>
      </c>
      <c r="M3" s="4" t="s">
        <v>3</v>
      </c>
      <c r="N3" s="54"/>
    </row>
    <row r="4" spans="1:19" ht="18.75" x14ac:dyDescent="0.3">
      <c r="A4" s="157" t="s">
        <v>194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9" ht="15.75" customHeight="1" thickBot="1" x14ac:dyDescent="0.3">
      <c r="A5" s="192" t="s">
        <v>133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9" x14ac:dyDescent="0.25">
      <c r="A6" s="190" t="s">
        <v>6</v>
      </c>
      <c r="B6" s="175" t="s">
        <v>191</v>
      </c>
      <c r="C6" s="175" t="s">
        <v>192</v>
      </c>
      <c r="D6" s="175"/>
      <c r="E6" s="175"/>
      <c r="F6" s="175"/>
      <c r="G6" s="177" t="s">
        <v>193</v>
      </c>
      <c r="H6" s="179" t="s">
        <v>15</v>
      </c>
    </row>
    <row r="7" spans="1:19" ht="15.75" thickBot="1" x14ac:dyDescent="0.3">
      <c r="A7" s="191"/>
      <c r="B7" s="176"/>
      <c r="C7" s="103">
        <v>1</v>
      </c>
      <c r="D7" s="103">
        <v>2</v>
      </c>
      <c r="E7" s="103">
        <v>3</v>
      </c>
      <c r="F7" s="103">
        <v>4</v>
      </c>
      <c r="G7" s="178"/>
      <c r="H7" s="180"/>
    </row>
    <row r="8" spans="1:19" x14ac:dyDescent="0.25">
      <c r="A8" s="86">
        <v>1</v>
      </c>
      <c r="B8" s="118" t="s">
        <v>23</v>
      </c>
      <c r="C8" s="104">
        <v>56.06</v>
      </c>
      <c r="D8" s="104">
        <v>68.91</v>
      </c>
      <c r="E8" s="104">
        <v>100</v>
      </c>
      <c r="F8" s="104">
        <v>79.67</v>
      </c>
      <c r="G8" s="104">
        <f>AVERAGE(C8:F8)</f>
        <v>76.16</v>
      </c>
      <c r="H8" s="119">
        <v>1</v>
      </c>
    </row>
    <row r="9" spans="1:19" x14ac:dyDescent="0.25">
      <c r="A9" s="69">
        <v>2</v>
      </c>
      <c r="B9" s="98" t="s">
        <v>26</v>
      </c>
      <c r="C9" s="120">
        <v>55.31</v>
      </c>
      <c r="D9" s="120">
        <v>42.99</v>
      </c>
      <c r="E9" s="120">
        <v>52.06</v>
      </c>
      <c r="F9" s="120">
        <v>100</v>
      </c>
      <c r="G9" s="104">
        <f t="shared" ref="G9:G21" si="0">AVERAGE(C9:F9)</f>
        <v>62.59</v>
      </c>
      <c r="H9" s="116">
        <v>2</v>
      </c>
    </row>
    <row r="10" spans="1:19" x14ac:dyDescent="0.25">
      <c r="A10" s="69">
        <v>3</v>
      </c>
      <c r="B10" s="97" t="s">
        <v>21</v>
      </c>
      <c r="C10" s="105">
        <v>58.74</v>
      </c>
      <c r="D10" s="105">
        <v>49.54</v>
      </c>
      <c r="E10" s="105">
        <v>34.74</v>
      </c>
      <c r="F10" s="105">
        <v>53.11</v>
      </c>
      <c r="G10" s="104">
        <f t="shared" si="0"/>
        <v>49.032499999999999</v>
      </c>
      <c r="H10" s="116">
        <v>3</v>
      </c>
    </row>
    <row r="11" spans="1:19" x14ac:dyDescent="0.25">
      <c r="A11" s="69">
        <v>4</v>
      </c>
      <c r="B11" s="97" t="s">
        <v>47</v>
      </c>
      <c r="C11" s="105">
        <v>61.8</v>
      </c>
      <c r="D11" s="105">
        <v>33.450000000000003</v>
      </c>
      <c r="E11" s="105">
        <v>29.37</v>
      </c>
      <c r="F11" s="105">
        <v>30.38</v>
      </c>
      <c r="G11" s="104">
        <f t="shared" si="0"/>
        <v>38.75</v>
      </c>
      <c r="H11" s="116">
        <v>4</v>
      </c>
    </row>
    <row r="12" spans="1:19" x14ac:dyDescent="0.25">
      <c r="A12" s="69">
        <v>5</v>
      </c>
      <c r="B12" s="98" t="s">
        <v>35</v>
      </c>
      <c r="C12" s="120">
        <v>35.229999999999997</v>
      </c>
      <c r="D12" s="120">
        <v>32.1</v>
      </c>
      <c r="E12" s="120">
        <v>22.71</v>
      </c>
      <c r="F12" s="120">
        <v>59.55</v>
      </c>
      <c r="G12" s="104">
        <f t="shared" si="0"/>
        <v>37.397499999999994</v>
      </c>
      <c r="H12" s="116">
        <v>5</v>
      </c>
    </row>
    <row r="13" spans="1:19" x14ac:dyDescent="0.25">
      <c r="A13" s="69">
        <v>6</v>
      </c>
      <c r="B13" s="98" t="s">
        <v>39</v>
      </c>
      <c r="C13" s="105">
        <v>21.45</v>
      </c>
      <c r="D13" s="120">
        <v>42.99</v>
      </c>
      <c r="E13" s="120">
        <v>39.880000000000003</v>
      </c>
      <c r="F13" s="120">
        <v>21.37</v>
      </c>
      <c r="G13" s="104">
        <f t="shared" si="0"/>
        <v>31.422499999999999</v>
      </c>
      <c r="H13" s="116">
        <v>6</v>
      </c>
    </row>
    <row r="14" spans="1:19" x14ac:dyDescent="0.25">
      <c r="A14" s="69">
        <v>7</v>
      </c>
      <c r="B14" s="98" t="s">
        <v>29</v>
      </c>
      <c r="C14" s="105">
        <v>27.5</v>
      </c>
      <c r="D14" s="120">
        <v>17.45</v>
      </c>
      <c r="E14" s="120">
        <v>41.53</v>
      </c>
      <c r="F14" s="120">
        <v>29.2</v>
      </c>
      <c r="G14" s="104">
        <f t="shared" si="0"/>
        <v>28.92</v>
      </c>
      <c r="H14" s="116">
        <v>7</v>
      </c>
    </row>
    <row r="15" spans="1:19" x14ac:dyDescent="0.25">
      <c r="A15" s="69">
        <v>8</v>
      </c>
      <c r="B15" s="97" t="s">
        <v>33</v>
      </c>
      <c r="C15" s="105">
        <v>18.57</v>
      </c>
      <c r="D15" s="105">
        <v>34.479999999999997</v>
      </c>
      <c r="E15" s="105">
        <v>33.94</v>
      </c>
      <c r="F15" s="105">
        <v>23.79</v>
      </c>
      <c r="G15" s="104">
        <f t="shared" si="0"/>
        <v>27.695</v>
      </c>
      <c r="H15" s="116">
        <v>8</v>
      </c>
    </row>
    <row r="16" spans="1:19" x14ac:dyDescent="0.25">
      <c r="A16" s="69">
        <v>9</v>
      </c>
      <c r="B16" s="97" t="s">
        <v>37</v>
      </c>
      <c r="C16" s="105">
        <v>22.08</v>
      </c>
      <c r="D16" s="105">
        <v>31.35</v>
      </c>
      <c r="E16" s="105">
        <v>27.53</v>
      </c>
      <c r="F16" s="105">
        <v>20.85</v>
      </c>
      <c r="G16" s="104">
        <f t="shared" si="0"/>
        <v>25.452500000000001</v>
      </c>
      <c r="H16" s="116">
        <v>9</v>
      </c>
    </row>
    <row r="17" spans="1:8" x14ac:dyDescent="0.25">
      <c r="A17" s="69">
        <v>10</v>
      </c>
      <c r="B17" s="97" t="s">
        <v>106</v>
      </c>
      <c r="C17" s="105">
        <v>0</v>
      </c>
      <c r="D17" s="105">
        <v>35.590000000000003</v>
      </c>
      <c r="E17" s="105">
        <v>32.64</v>
      </c>
      <c r="F17" s="105">
        <v>17.63</v>
      </c>
      <c r="G17" s="104">
        <f t="shared" si="0"/>
        <v>21.465</v>
      </c>
      <c r="H17" s="116">
        <v>10</v>
      </c>
    </row>
    <row r="18" spans="1:8" x14ac:dyDescent="0.25">
      <c r="A18" s="69">
        <v>11</v>
      </c>
      <c r="B18" s="97" t="s">
        <v>57</v>
      </c>
      <c r="C18" s="105">
        <v>22.56</v>
      </c>
      <c r="D18" s="105">
        <v>28.52</v>
      </c>
      <c r="E18" s="105">
        <v>20.059999999999999</v>
      </c>
      <c r="F18" s="105">
        <v>12.74</v>
      </c>
      <c r="G18" s="104">
        <f t="shared" si="0"/>
        <v>20.97</v>
      </c>
      <c r="H18" s="116">
        <v>11</v>
      </c>
    </row>
    <row r="19" spans="1:8" x14ac:dyDescent="0.25">
      <c r="A19" s="69">
        <v>12</v>
      </c>
      <c r="B19" s="97" t="s">
        <v>52</v>
      </c>
      <c r="C19" s="105">
        <v>23.44</v>
      </c>
      <c r="D19" s="105">
        <v>38.53</v>
      </c>
      <c r="E19" s="105">
        <v>0</v>
      </c>
      <c r="F19" s="105">
        <v>18.05</v>
      </c>
      <c r="G19" s="104">
        <f t="shared" si="0"/>
        <v>20.004999999999999</v>
      </c>
      <c r="H19" s="116">
        <v>12</v>
      </c>
    </row>
    <row r="20" spans="1:8" x14ac:dyDescent="0.25">
      <c r="A20" s="69">
        <v>13</v>
      </c>
      <c r="B20" s="97" t="s">
        <v>116</v>
      </c>
      <c r="C20" s="105">
        <v>28.91</v>
      </c>
      <c r="D20" s="105">
        <v>27.57</v>
      </c>
      <c r="E20" s="105">
        <v>23.26</v>
      </c>
      <c r="F20" s="105">
        <v>0</v>
      </c>
      <c r="G20" s="104">
        <f t="shared" si="0"/>
        <v>19.935000000000002</v>
      </c>
      <c r="H20" s="116">
        <v>13</v>
      </c>
    </row>
    <row r="21" spans="1:8" ht="15.75" thickBot="1" x14ac:dyDescent="0.3">
      <c r="A21" s="70">
        <v>14</v>
      </c>
      <c r="B21" s="102" t="s">
        <v>121</v>
      </c>
      <c r="C21" s="106">
        <v>0</v>
      </c>
      <c r="D21" s="106">
        <v>0</v>
      </c>
      <c r="E21" s="106">
        <v>14.99</v>
      </c>
      <c r="F21" s="106">
        <v>25.13</v>
      </c>
      <c r="G21" s="104">
        <f t="shared" si="0"/>
        <v>10.029999999999999</v>
      </c>
      <c r="H21" s="117">
        <v>14</v>
      </c>
    </row>
    <row r="23" spans="1:8" x14ac:dyDescent="0.25">
      <c r="B23" s="42" t="s">
        <v>131</v>
      </c>
      <c r="C23" s="43"/>
      <c r="E23" s="154" t="s">
        <v>59</v>
      </c>
      <c r="F23" s="154"/>
    </row>
    <row r="25" spans="1:8" x14ac:dyDescent="0.25">
      <c r="B25" s="42" t="s">
        <v>60</v>
      </c>
      <c r="C25" s="43"/>
      <c r="E25" s="154" t="s">
        <v>132</v>
      </c>
      <c r="F25" s="154"/>
    </row>
  </sheetData>
  <mergeCells count="11">
    <mergeCell ref="E23:F23"/>
    <mergeCell ref="E25:F25"/>
    <mergeCell ref="B6:B7"/>
    <mergeCell ref="C6:F6"/>
    <mergeCell ref="G6:G7"/>
    <mergeCell ref="A6:A7"/>
    <mergeCell ref="A2:P2"/>
    <mergeCell ref="A1:P1"/>
    <mergeCell ref="A4:P4"/>
    <mergeCell ref="A5:P5"/>
    <mergeCell ref="H6:H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4"/>
  <sheetViews>
    <sheetView zoomScaleNormal="100" zoomScaleSheetLayoutView="100" workbookViewId="0">
      <selection activeCell="O18" sqref="O18"/>
    </sheetView>
  </sheetViews>
  <sheetFormatPr defaultRowHeight="15" x14ac:dyDescent="0.25"/>
  <cols>
    <col min="1" max="1" width="5" style="4" customWidth="1"/>
    <col min="2" max="2" width="19.140625" style="4" customWidth="1"/>
    <col min="3" max="3" width="9.85546875" style="4" customWidth="1"/>
    <col min="4" max="4" width="6.28515625" style="4" bestFit="1" customWidth="1"/>
    <col min="5" max="7" width="3.5703125" style="4" bestFit="1" customWidth="1"/>
    <col min="8" max="8" width="7.42578125" style="4" customWidth="1"/>
    <col min="9" max="9" width="7.140625" style="4" customWidth="1"/>
    <col min="10" max="10" width="8.42578125" style="4" customWidth="1"/>
    <col min="11" max="11" width="7.5703125" style="4" customWidth="1"/>
    <col min="12" max="12" width="6.5703125" style="4" customWidth="1"/>
    <col min="13" max="16384" width="9.140625" style="4"/>
  </cols>
  <sheetData>
    <row r="1" spans="1:19" s="2" customFormat="1" x14ac:dyDescent="0.25">
      <c r="A1" s="156" t="s">
        <v>209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"/>
      <c r="O1" s="1"/>
      <c r="P1" s="1"/>
      <c r="Q1" s="1"/>
    </row>
    <row r="2" spans="1:19" s="2" customFormat="1" ht="43.5" customHeight="1" x14ac:dyDescent="0.3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91"/>
      <c r="O2" s="91"/>
      <c r="P2" s="91"/>
      <c r="Q2" s="3"/>
      <c r="R2" s="3"/>
      <c r="S2" s="3"/>
    </row>
    <row r="3" spans="1:19" x14ac:dyDescent="0.25">
      <c r="B3" s="46" t="s">
        <v>2</v>
      </c>
      <c r="C3" s="46"/>
      <c r="D3" s="46"/>
      <c r="K3" s="4" t="s">
        <v>3</v>
      </c>
      <c r="N3" s="54"/>
    </row>
    <row r="4" spans="1:19" s="29" customFormat="1" ht="18.75" x14ac:dyDescent="0.25">
      <c r="B4" s="193" t="s">
        <v>199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9" s="29" customFormat="1" ht="18.75" x14ac:dyDescent="0.25">
      <c r="B5" s="193" t="s">
        <v>4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9" s="29" customFormat="1" ht="19.5" thickBot="1" x14ac:dyDescent="0.3">
      <c r="B6" s="4" t="s">
        <v>146</v>
      </c>
      <c r="D6" s="4" t="s">
        <v>149</v>
      </c>
      <c r="E6" s="121"/>
      <c r="F6" s="121"/>
      <c r="G6" s="121"/>
      <c r="H6" s="121"/>
      <c r="I6" s="122" t="s">
        <v>64</v>
      </c>
      <c r="J6" s="123">
        <v>5.7870370370370366E-5</v>
      </c>
      <c r="K6" s="127">
        <f>MIN(J9:J19)</f>
        <v>5.5938657407407413E-3</v>
      </c>
      <c r="L6" s="121"/>
    </row>
    <row r="7" spans="1:19" ht="30" customHeight="1" x14ac:dyDescent="0.25">
      <c r="A7" s="190" t="s">
        <v>6</v>
      </c>
      <c r="B7" s="164" t="s">
        <v>8</v>
      </c>
      <c r="C7" s="158" t="s">
        <v>9</v>
      </c>
      <c r="D7" s="187" t="s">
        <v>10</v>
      </c>
      <c r="E7" s="188"/>
      <c r="F7" s="188"/>
      <c r="G7" s="189"/>
      <c r="H7" s="158" t="s">
        <v>11</v>
      </c>
      <c r="I7" s="183" t="s">
        <v>12</v>
      </c>
      <c r="J7" s="183" t="s">
        <v>13</v>
      </c>
      <c r="K7" s="158" t="s">
        <v>195</v>
      </c>
      <c r="L7" s="160" t="s">
        <v>15</v>
      </c>
    </row>
    <row r="8" spans="1:19" ht="67.5" customHeight="1" thickBot="1" x14ac:dyDescent="0.3">
      <c r="A8" s="191"/>
      <c r="B8" s="165"/>
      <c r="C8" s="159"/>
      <c r="D8" s="6" t="s">
        <v>196</v>
      </c>
      <c r="E8" s="6" t="s">
        <v>17</v>
      </c>
      <c r="F8" s="6" t="s">
        <v>18</v>
      </c>
      <c r="G8" s="6" t="s">
        <v>197</v>
      </c>
      <c r="H8" s="159"/>
      <c r="I8" s="184"/>
      <c r="J8" s="184"/>
      <c r="K8" s="159"/>
      <c r="L8" s="161"/>
    </row>
    <row r="9" spans="1:19" x14ac:dyDescent="0.25">
      <c r="A9" s="7">
        <v>1</v>
      </c>
      <c r="B9" s="8" t="s">
        <v>21</v>
      </c>
      <c r="C9" s="56">
        <v>5.304513888888889E-3</v>
      </c>
      <c r="D9" s="57">
        <v>1</v>
      </c>
      <c r="E9" s="57">
        <v>4</v>
      </c>
      <c r="F9" s="57">
        <v>0</v>
      </c>
      <c r="G9" s="57">
        <v>0</v>
      </c>
      <c r="H9" s="57">
        <f t="shared" ref="H9:H19" si="0">G9+F9+E9+D9</f>
        <v>5</v>
      </c>
      <c r="I9" s="125">
        <f>H9*$J$6</f>
        <v>2.8935185185185184E-4</v>
      </c>
      <c r="J9" s="125">
        <f t="shared" ref="J9:J19" si="1">I9+C9</f>
        <v>5.5938657407407413E-3</v>
      </c>
      <c r="K9" s="9">
        <f>$K$6/J9*100</f>
        <v>100</v>
      </c>
      <c r="L9" s="126">
        <f>RANK(K9,$K$9:$K$19,0)</f>
        <v>1</v>
      </c>
    </row>
    <row r="10" spans="1:19" x14ac:dyDescent="0.25">
      <c r="A10" s="16">
        <v>2</v>
      </c>
      <c r="B10" s="98" t="s">
        <v>26</v>
      </c>
      <c r="C10" s="78">
        <v>5.1204861111111112E-3</v>
      </c>
      <c r="D10" s="50">
        <v>0</v>
      </c>
      <c r="E10" s="50">
        <v>9</v>
      </c>
      <c r="F10" s="50">
        <v>0</v>
      </c>
      <c r="G10" s="50">
        <v>0</v>
      </c>
      <c r="H10" s="18">
        <f t="shared" si="0"/>
        <v>9</v>
      </c>
      <c r="I10" s="31">
        <f t="shared" ref="I10:I19" si="2">H10*$J$6</f>
        <v>5.2083333333333333E-4</v>
      </c>
      <c r="J10" s="31">
        <f t="shared" si="1"/>
        <v>5.6413194444444445E-3</v>
      </c>
      <c r="K10" s="9">
        <f t="shared" ref="K10:K19" si="3">$K$6/J10*100</f>
        <v>99.158819064032343</v>
      </c>
      <c r="L10" s="32">
        <f t="shared" ref="L10:L19" si="4">RANK(K10,$K$9:$K$19,0)</f>
        <v>2</v>
      </c>
    </row>
    <row r="11" spans="1:19" x14ac:dyDescent="0.25">
      <c r="A11" s="16">
        <v>3</v>
      </c>
      <c r="B11" s="17" t="s">
        <v>23</v>
      </c>
      <c r="C11" s="26">
        <v>5.8879629629629629E-3</v>
      </c>
      <c r="D11" s="18">
        <v>9</v>
      </c>
      <c r="E11" s="18">
        <v>0</v>
      </c>
      <c r="F11" s="18">
        <v>0</v>
      </c>
      <c r="G11" s="18">
        <v>0</v>
      </c>
      <c r="H11" s="18">
        <f t="shared" si="0"/>
        <v>9</v>
      </c>
      <c r="I11" s="31">
        <f t="shared" si="2"/>
        <v>5.2083333333333333E-4</v>
      </c>
      <c r="J11" s="31">
        <f t="shared" si="1"/>
        <v>6.4087962962962961E-3</v>
      </c>
      <c r="K11" s="9">
        <f t="shared" si="3"/>
        <v>87.284186953695013</v>
      </c>
      <c r="L11" s="32">
        <f t="shared" si="4"/>
        <v>3</v>
      </c>
    </row>
    <row r="12" spans="1:19" x14ac:dyDescent="0.25">
      <c r="A12" s="16">
        <v>4</v>
      </c>
      <c r="B12" s="97" t="s">
        <v>37</v>
      </c>
      <c r="C12" s="78">
        <v>1.1617129629629628E-2</v>
      </c>
      <c r="D12" s="27">
        <v>3</v>
      </c>
      <c r="E12" s="27">
        <v>3</v>
      </c>
      <c r="F12" s="27">
        <v>10</v>
      </c>
      <c r="G12" s="27">
        <v>0</v>
      </c>
      <c r="H12" s="18">
        <f t="shared" si="0"/>
        <v>16</v>
      </c>
      <c r="I12" s="31">
        <f t="shared" si="2"/>
        <v>9.2592592592592585E-4</v>
      </c>
      <c r="J12" s="31">
        <f t="shared" si="1"/>
        <v>1.2543055555555554E-2</v>
      </c>
      <c r="K12" s="9">
        <f t="shared" si="3"/>
        <v>44.597312959066926</v>
      </c>
      <c r="L12" s="32">
        <f t="shared" si="4"/>
        <v>4</v>
      </c>
    </row>
    <row r="13" spans="1:19" x14ac:dyDescent="0.25">
      <c r="A13" s="16">
        <v>5</v>
      </c>
      <c r="B13" s="17" t="s">
        <v>29</v>
      </c>
      <c r="C13" s="26">
        <v>1.0954861111111111E-2</v>
      </c>
      <c r="D13" s="18">
        <v>7</v>
      </c>
      <c r="E13" s="18">
        <v>16</v>
      </c>
      <c r="F13" s="18">
        <v>6</v>
      </c>
      <c r="G13" s="18">
        <v>0</v>
      </c>
      <c r="H13" s="18">
        <f t="shared" si="0"/>
        <v>29</v>
      </c>
      <c r="I13" s="31">
        <f t="shared" si="2"/>
        <v>1.6782407407407406E-3</v>
      </c>
      <c r="J13" s="31">
        <f t="shared" si="1"/>
        <v>1.2633101851851852E-2</v>
      </c>
      <c r="K13" s="9">
        <f t="shared" si="3"/>
        <v>44.279431974347233</v>
      </c>
      <c r="L13" s="32">
        <f t="shared" si="4"/>
        <v>5</v>
      </c>
    </row>
    <row r="14" spans="1:19" x14ac:dyDescent="0.25">
      <c r="A14" s="16">
        <v>6</v>
      </c>
      <c r="B14" s="17" t="s">
        <v>33</v>
      </c>
      <c r="C14" s="26">
        <v>1.2841782407407408E-2</v>
      </c>
      <c r="D14" s="18">
        <v>12</v>
      </c>
      <c r="E14" s="18">
        <v>12</v>
      </c>
      <c r="F14" s="18">
        <v>0</v>
      </c>
      <c r="G14" s="18">
        <v>3</v>
      </c>
      <c r="H14" s="18">
        <f t="shared" si="0"/>
        <v>27</v>
      </c>
      <c r="I14" s="31">
        <f t="shared" si="2"/>
        <v>1.5624999999999999E-3</v>
      </c>
      <c r="J14" s="31">
        <f t="shared" si="1"/>
        <v>1.4404282407407407E-2</v>
      </c>
      <c r="K14" s="9">
        <f t="shared" si="3"/>
        <v>38.834740825853942</v>
      </c>
      <c r="L14" s="32">
        <f t="shared" si="4"/>
        <v>6</v>
      </c>
    </row>
    <row r="15" spans="1:19" x14ac:dyDescent="0.25">
      <c r="A15" s="16">
        <v>7</v>
      </c>
      <c r="B15" s="17" t="s">
        <v>39</v>
      </c>
      <c r="C15" s="26">
        <v>1.6825462962962962E-2</v>
      </c>
      <c r="D15" s="18">
        <v>3</v>
      </c>
      <c r="E15" s="18">
        <v>3</v>
      </c>
      <c r="F15" s="18">
        <v>3</v>
      </c>
      <c r="G15" s="18">
        <v>1</v>
      </c>
      <c r="H15" s="18">
        <f t="shared" si="0"/>
        <v>10</v>
      </c>
      <c r="I15" s="31">
        <f t="shared" si="2"/>
        <v>5.7870370370370367E-4</v>
      </c>
      <c r="J15" s="31">
        <f t="shared" si="1"/>
        <v>1.7404166666666665E-2</v>
      </c>
      <c r="K15" s="9">
        <f t="shared" si="3"/>
        <v>32.140957093075848</v>
      </c>
      <c r="L15" s="32">
        <f t="shared" si="4"/>
        <v>7</v>
      </c>
    </row>
    <row r="16" spans="1:19" x14ac:dyDescent="0.25">
      <c r="A16" s="16">
        <v>8</v>
      </c>
      <c r="B16" s="97" t="s">
        <v>35</v>
      </c>
      <c r="C16" s="78">
        <v>1.5387731481481483E-2</v>
      </c>
      <c r="D16" s="27">
        <v>13</v>
      </c>
      <c r="E16" s="27">
        <v>9</v>
      </c>
      <c r="F16" s="27">
        <v>18</v>
      </c>
      <c r="G16" s="27">
        <v>0</v>
      </c>
      <c r="H16" s="18">
        <f t="shared" si="0"/>
        <v>40</v>
      </c>
      <c r="I16" s="31">
        <f t="shared" si="2"/>
        <v>2.3148148148148147E-3</v>
      </c>
      <c r="J16" s="31">
        <f t="shared" si="1"/>
        <v>1.77025462962963E-2</v>
      </c>
      <c r="K16" s="9">
        <f t="shared" si="3"/>
        <v>31.599215429879042</v>
      </c>
      <c r="L16" s="32">
        <f t="shared" si="4"/>
        <v>8</v>
      </c>
    </row>
    <row r="17" spans="1:12" x14ac:dyDescent="0.25">
      <c r="A17" s="16">
        <v>9</v>
      </c>
      <c r="B17" s="17" t="s">
        <v>52</v>
      </c>
      <c r="C17" s="26">
        <v>1.753796296296296E-2</v>
      </c>
      <c r="D17" s="18">
        <v>10</v>
      </c>
      <c r="E17" s="18">
        <v>5</v>
      </c>
      <c r="F17" s="18">
        <v>6</v>
      </c>
      <c r="G17" s="18">
        <v>0</v>
      </c>
      <c r="H17" s="18">
        <f t="shared" si="0"/>
        <v>21</v>
      </c>
      <c r="I17" s="31">
        <f t="shared" si="2"/>
        <v>1.2152777777777776E-3</v>
      </c>
      <c r="J17" s="31">
        <f t="shared" si="1"/>
        <v>1.8753240740740737E-2</v>
      </c>
      <c r="K17" s="9">
        <f t="shared" si="3"/>
        <v>29.828795023082439</v>
      </c>
      <c r="L17" s="32">
        <f t="shared" si="4"/>
        <v>9</v>
      </c>
    </row>
    <row r="18" spans="1:12" x14ac:dyDescent="0.25">
      <c r="A18" s="16">
        <v>10</v>
      </c>
      <c r="B18" s="17" t="s">
        <v>57</v>
      </c>
      <c r="C18" s="26">
        <v>2.0827893518518516E-2</v>
      </c>
      <c r="D18" s="18">
        <v>31</v>
      </c>
      <c r="E18" s="18">
        <v>31</v>
      </c>
      <c r="F18" s="18">
        <v>6</v>
      </c>
      <c r="G18" s="18">
        <v>0</v>
      </c>
      <c r="H18" s="18">
        <f t="shared" si="0"/>
        <v>68</v>
      </c>
      <c r="I18" s="31">
        <f t="shared" si="2"/>
        <v>3.9351851851851848E-3</v>
      </c>
      <c r="J18" s="31">
        <f t="shared" si="1"/>
        <v>2.47630787037037E-2</v>
      </c>
      <c r="K18" s="9">
        <f t="shared" si="3"/>
        <v>22.589540693516806</v>
      </c>
      <c r="L18" s="32">
        <f t="shared" si="4"/>
        <v>10</v>
      </c>
    </row>
    <row r="19" spans="1:12" ht="15.75" thickBot="1" x14ac:dyDescent="0.3">
      <c r="A19" s="33">
        <v>11</v>
      </c>
      <c r="B19" s="80" t="s">
        <v>47</v>
      </c>
      <c r="C19" s="71">
        <v>2.6921296296296294E-2</v>
      </c>
      <c r="D19" s="73">
        <v>23</v>
      </c>
      <c r="E19" s="73">
        <v>12</v>
      </c>
      <c r="F19" s="73">
        <v>0</v>
      </c>
      <c r="G19" s="73">
        <v>0</v>
      </c>
      <c r="H19" s="73">
        <f t="shared" si="0"/>
        <v>35</v>
      </c>
      <c r="I19" s="39">
        <f t="shared" si="2"/>
        <v>2.0254629629629629E-3</v>
      </c>
      <c r="J19" s="39">
        <f t="shared" si="1"/>
        <v>2.8946759259259255E-2</v>
      </c>
      <c r="K19" s="9">
        <f t="shared" si="3"/>
        <v>19.324670131947226</v>
      </c>
      <c r="L19" s="41">
        <f t="shared" si="4"/>
        <v>11</v>
      </c>
    </row>
    <row r="22" spans="1:12" x14ac:dyDescent="0.25">
      <c r="B22" s="42" t="s">
        <v>131</v>
      </c>
      <c r="C22" s="194"/>
      <c r="D22" s="194"/>
      <c r="F22" s="124" t="s">
        <v>198</v>
      </c>
      <c r="G22" s="124"/>
    </row>
    <row r="24" spans="1:12" x14ac:dyDescent="0.25">
      <c r="B24" s="42" t="s">
        <v>60</v>
      </c>
      <c r="C24" s="194"/>
      <c r="D24" s="194"/>
      <c r="F24" s="124" t="s">
        <v>61</v>
      </c>
      <c r="G24" s="124"/>
    </row>
  </sheetData>
  <mergeCells count="15">
    <mergeCell ref="C22:D22"/>
    <mergeCell ref="C24:D24"/>
    <mergeCell ref="B4:L4"/>
    <mergeCell ref="B7:B8"/>
    <mergeCell ref="C7:C8"/>
    <mergeCell ref="D7:G7"/>
    <mergeCell ref="H7:H8"/>
    <mergeCell ref="I7:I8"/>
    <mergeCell ref="J7:J8"/>
    <mergeCell ref="K7:K8"/>
    <mergeCell ref="A7:A8"/>
    <mergeCell ref="B5:L5"/>
    <mergeCell ref="A2:M2"/>
    <mergeCell ref="A1:M1"/>
    <mergeCell ref="L7:L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27"/>
  <sheetViews>
    <sheetView workbookViewId="0">
      <selection activeCell="R11" sqref="R11"/>
    </sheetView>
  </sheetViews>
  <sheetFormatPr defaultRowHeight="15" x14ac:dyDescent="0.25"/>
  <cols>
    <col min="1" max="1" width="4" style="4" customWidth="1"/>
    <col min="2" max="2" width="26.7109375" style="4" bestFit="1" customWidth="1"/>
    <col min="3" max="3" width="9.140625" style="4"/>
    <col min="4" max="4" width="3.85546875" style="4" bestFit="1" customWidth="1"/>
    <col min="5" max="5" width="4" style="4" customWidth="1"/>
    <col min="6" max="7" width="3.85546875" style="4" bestFit="1" customWidth="1"/>
    <col min="8" max="8" width="7.5703125" style="4" customWidth="1"/>
    <col min="9" max="9" width="9.140625" style="4"/>
    <col min="10" max="10" width="8.42578125" style="4" customWidth="1"/>
    <col min="11" max="16384" width="9.140625" style="4"/>
  </cols>
  <sheetData>
    <row r="1" spans="1:18" s="2" customFormat="1" x14ac:dyDescent="0.25">
      <c r="A1" s="156" t="s">
        <v>209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"/>
      <c r="N1" s="1"/>
      <c r="O1" s="1"/>
      <c r="P1" s="1"/>
    </row>
    <row r="2" spans="1:18" s="2" customFormat="1" ht="18.75" x14ac:dyDescent="0.3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91"/>
      <c r="N2" s="91"/>
      <c r="O2" s="91"/>
      <c r="P2" s="3"/>
      <c r="Q2" s="3"/>
      <c r="R2" s="3"/>
    </row>
    <row r="3" spans="1:18" x14ac:dyDescent="0.25">
      <c r="B3" s="140" t="s">
        <v>2</v>
      </c>
      <c r="C3" s="46"/>
      <c r="D3" s="46"/>
      <c r="J3" s="4" t="s">
        <v>3</v>
      </c>
      <c r="M3" s="54"/>
    </row>
    <row r="4" spans="1:18" ht="18.75" x14ac:dyDescent="0.3">
      <c r="A4" s="157" t="s">
        <v>199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8" ht="18.75" x14ac:dyDescent="0.3">
      <c r="A5" s="157" t="s">
        <v>133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7" spans="1:18" ht="15.75" thickBot="1" x14ac:dyDescent="0.3">
      <c r="B7" s="4" t="s">
        <v>146</v>
      </c>
      <c r="C7" s="4" t="s">
        <v>145</v>
      </c>
      <c r="H7" s="46" t="s">
        <v>64</v>
      </c>
      <c r="I7" s="45">
        <v>5.7870370370370366E-5</v>
      </c>
      <c r="J7" s="49">
        <f>MIN(J10:J22)</f>
        <v>2.3009259259259259E-3</v>
      </c>
    </row>
    <row r="8" spans="1:18" ht="31.5" customHeight="1" x14ac:dyDescent="0.25">
      <c r="A8" s="198" t="s">
        <v>6</v>
      </c>
      <c r="B8" s="200" t="s">
        <v>8</v>
      </c>
      <c r="C8" s="158" t="s">
        <v>9</v>
      </c>
      <c r="D8" s="202" t="s">
        <v>10</v>
      </c>
      <c r="E8" s="202"/>
      <c r="F8" s="202"/>
      <c r="G8" s="202"/>
      <c r="H8" s="158" t="s">
        <v>11</v>
      </c>
      <c r="I8" s="183" t="s">
        <v>12</v>
      </c>
      <c r="J8" s="183" t="s">
        <v>13</v>
      </c>
      <c r="K8" s="158" t="s">
        <v>195</v>
      </c>
      <c r="L8" s="160" t="s">
        <v>15</v>
      </c>
    </row>
    <row r="9" spans="1:18" ht="70.5" customHeight="1" x14ac:dyDescent="0.25">
      <c r="A9" s="199"/>
      <c r="B9" s="201"/>
      <c r="C9" s="196"/>
      <c r="D9" s="144" t="s">
        <v>93</v>
      </c>
      <c r="E9" s="144" t="s">
        <v>197</v>
      </c>
      <c r="F9" s="144" t="s">
        <v>200</v>
      </c>
      <c r="G9" s="144" t="s">
        <v>94</v>
      </c>
      <c r="H9" s="196"/>
      <c r="I9" s="195"/>
      <c r="J9" s="195"/>
      <c r="K9" s="196"/>
      <c r="L9" s="197"/>
    </row>
    <row r="10" spans="1:18" ht="15.75" x14ac:dyDescent="0.25">
      <c r="A10" s="69">
        <v>1</v>
      </c>
      <c r="B10" s="128" t="s">
        <v>26</v>
      </c>
      <c r="C10" s="51">
        <v>2.2430555555555554E-3</v>
      </c>
      <c r="D10" s="129">
        <v>1</v>
      </c>
      <c r="E10" s="129">
        <v>0</v>
      </c>
      <c r="F10" s="129">
        <v>0</v>
      </c>
      <c r="G10" s="129">
        <v>0</v>
      </c>
      <c r="H10" s="130">
        <f t="shared" ref="H10:H22" si="0">G10+F10+E10+D10</f>
        <v>1</v>
      </c>
      <c r="I10" s="131">
        <f>H10*$I$7</f>
        <v>5.7870370370370366E-5</v>
      </c>
      <c r="J10" s="131">
        <f t="shared" ref="J10:J22" si="1">I10+C10</f>
        <v>2.3009259259259259E-3</v>
      </c>
      <c r="K10" s="141">
        <f>$J$7/J10*100</f>
        <v>100</v>
      </c>
      <c r="L10" s="138">
        <f>RANK(K10,$K$10:$K$22,0)</f>
        <v>1</v>
      </c>
    </row>
    <row r="11" spans="1:18" ht="15.75" x14ac:dyDescent="0.25">
      <c r="A11" s="69">
        <v>2</v>
      </c>
      <c r="B11" s="132" t="s">
        <v>21</v>
      </c>
      <c r="C11" s="133">
        <v>2.5300925925925929E-3</v>
      </c>
      <c r="D11" s="130">
        <v>0</v>
      </c>
      <c r="E11" s="130">
        <v>0</v>
      </c>
      <c r="F11" s="130">
        <v>0</v>
      </c>
      <c r="G11" s="130">
        <v>0</v>
      </c>
      <c r="H11" s="130">
        <f t="shared" si="0"/>
        <v>0</v>
      </c>
      <c r="I11" s="131">
        <f t="shared" ref="I11:I22" si="2">H11*$I$7</f>
        <v>0</v>
      </c>
      <c r="J11" s="131">
        <f t="shared" si="1"/>
        <v>2.5300925925925929E-3</v>
      </c>
      <c r="K11" s="141">
        <f t="shared" ref="K11:K22" si="3">$J$7/J11*100</f>
        <v>90.942360475754796</v>
      </c>
      <c r="L11" s="138">
        <f t="shared" ref="L11:L22" si="4">RANK(K11,$K$10:$K$22,0)</f>
        <v>2</v>
      </c>
    </row>
    <row r="12" spans="1:18" ht="15.75" x14ac:dyDescent="0.25">
      <c r="A12" s="69">
        <v>3</v>
      </c>
      <c r="B12" s="132" t="s">
        <v>23</v>
      </c>
      <c r="C12" s="133">
        <v>2.0230324074074074E-3</v>
      </c>
      <c r="D12" s="130">
        <v>1</v>
      </c>
      <c r="E12" s="130">
        <v>0</v>
      </c>
      <c r="F12" s="134">
        <v>8</v>
      </c>
      <c r="G12" s="130">
        <v>0</v>
      </c>
      <c r="H12" s="130">
        <f t="shared" si="0"/>
        <v>9</v>
      </c>
      <c r="I12" s="131">
        <f t="shared" si="2"/>
        <v>5.2083333333333333E-4</v>
      </c>
      <c r="J12" s="131">
        <f t="shared" si="1"/>
        <v>2.5438657407407406E-3</v>
      </c>
      <c r="K12" s="141">
        <f t="shared" si="3"/>
        <v>90.449974976113566</v>
      </c>
      <c r="L12" s="138">
        <f t="shared" si="4"/>
        <v>3</v>
      </c>
    </row>
    <row r="13" spans="1:18" ht="15.75" x14ac:dyDescent="0.25">
      <c r="A13" s="69">
        <v>4</v>
      </c>
      <c r="B13" s="135" t="s">
        <v>47</v>
      </c>
      <c r="C13" s="133">
        <v>3.2973379629629624E-3</v>
      </c>
      <c r="D13" s="130">
        <v>1</v>
      </c>
      <c r="E13" s="130">
        <v>0</v>
      </c>
      <c r="F13" s="130">
        <v>7</v>
      </c>
      <c r="G13" s="130">
        <v>0</v>
      </c>
      <c r="H13" s="130">
        <f t="shared" si="0"/>
        <v>8</v>
      </c>
      <c r="I13" s="131">
        <f t="shared" si="2"/>
        <v>4.6296296296296293E-4</v>
      </c>
      <c r="J13" s="131">
        <f t="shared" si="1"/>
        <v>3.7603009259259252E-3</v>
      </c>
      <c r="K13" s="141">
        <f t="shared" si="3"/>
        <v>61.189941210871382</v>
      </c>
      <c r="L13" s="138">
        <f t="shared" si="4"/>
        <v>4</v>
      </c>
    </row>
    <row r="14" spans="1:18" ht="15.75" x14ac:dyDescent="0.25">
      <c r="A14" s="69">
        <v>5</v>
      </c>
      <c r="B14" s="132" t="s">
        <v>29</v>
      </c>
      <c r="C14" s="133">
        <v>4.3106481481481485E-3</v>
      </c>
      <c r="D14" s="130">
        <v>2</v>
      </c>
      <c r="E14" s="130">
        <v>3</v>
      </c>
      <c r="F14" s="130">
        <v>1</v>
      </c>
      <c r="G14" s="130">
        <v>3</v>
      </c>
      <c r="H14" s="130">
        <f t="shared" si="0"/>
        <v>9</v>
      </c>
      <c r="I14" s="131">
        <f t="shared" si="2"/>
        <v>5.2083333333333333E-4</v>
      </c>
      <c r="J14" s="131">
        <f t="shared" si="1"/>
        <v>4.8314814814814817E-3</v>
      </c>
      <c r="K14" s="141">
        <f t="shared" si="3"/>
        <v>47.623610578765806</v>
      </c>
      <c r="L14" s="138">
        <f t="shared" si="4"/>
        <v>5</v>
      </c>
    </row>
    <row r="15" spans="1:18" ht="15.75" x14ac:dyDescent="0.25">
      <c r="A15" s="69">
        <v>6</v>
      </c>
      <c r="B15" s="136" t="s">
        <v>35</v>
      </c>
      <c r="C15" s="51">
        <v>3.9913194444444449E-3</v>
      </c>
      <c r="D15" s="137">
        <v>2</v>
      </c>
      <c r="E15" s="137">
        <v>9</v>
      </c>
      <c r="F15" s="137">
        <v>2</v>
      </c>
      <c r="G15" s="137">
        <v>3</v>
      </c>
      <c r="H15" s="130">
        <f t="shared" si="0"/>
        <v>16</v>
      </c>
      <c r="I15" s="131">
        <f t="shared" si="2"/>
        <v>9.2592592592592585E-4</v>
      </c>
      <c r="J15" s="131">
        <f t="shared" si="1"/>
        <v>4.9172453703703704E-3</v>
      </c>
      <c r="K15" s="141">
        <f t="shared" si="3"/>
        <v>46.792985759679887</v>
      </c>
      <c r="L15" s="138">
        <f t="shared" si="4"/>
        <v>6</v>
      </c>
    </row>
    <row r="16" spans="1:18" ht="15.75" x14ac:dyDescent="0.25">
      <c r="A16" s="69">
        <v>7</v>
      </c>
      <c r="B16" s="132" t="s">
        <v>39</v>
      </c>
      <c r="C16" s="133">
        <v>4.6449074074074075E-3</v>
      </c>
      <c r="D16" s="130">
        <v>0</v>
      </c>
      <c r="E16" s="130">
        <v>0</v>
      </c>
      <c r="F16" s="130">
        <v>4</v>
      </c>
      <c r="G16" s="130">
        <v>6</v>
      </c>
      <c r="H16" s="130">
        <f t="shared" si="0"/>
        <v>10</v>
      </c>
      <c r="I16" s="131">
        <f t="shared" si="2"/>
        <v>5.7870370370370367E-4</v>
      </c>
      <c r="J16" s="131">
        <f t="shared" si="1"/>
        <v>5.2236111111111112E-3</v>
      </c>
      <c r="K16" s="141">
        <f t="shared" si="3"/>
        <v>44.048568643091372</v>
      </c>
      <c r="L16" s="138">
        <f t="shared" si="4"/>
        <v>7</v>
      </c>
    </row>
    <row r="17" spans="1:12" ht="15.75" x14ac:dyDescent="0.25">
      <c r="A17" s="69">
        <v>8</v>
      </c>
      <c r="B17" s="132" t="s">
        <v>33</v>
      </c>
      <c r="C17" s="133">
        <v>4.2416666666666662E-3</v>
      </c>
      <c r="D17" s="130">
        <v>3</v>
      </c>
      <c r="E17" s="130">
        <v>12</v>
      </c>
      <c r="F17" s="130">
        <v>10</v>
      </c>
      <c r="G17" s="130">
        <v>0</v>
      </c>
      <c r="H17" s="130">
        <f t="shared" si="0"/>
        <v>25</v>
      </c>
      <c r="I17" s="131">
        <f t="shared" si="2"/>
        <v>1.4467592592592592E-3</v>
      </c>
      <c r="J17" s="131">
        <f t="shared" si="1"/>
        <v>5.6884259259259249E-3</v>
      </c>
      <c r="K17" s="141">
        <f t="shared" si="3"/>
        <v>40.44925531049077</v>
      </c>
      <c r="L17" s="138">
        <f t="shared" si="4"/>
        <v>8</v>
      </c>
    </row>
    <row r="18" spans="1:12" ht="15.75" x14ac:dyDescent="0.25">
      <c r="A18" s="69">
        <v>9</v>
      </c>
      <c r="B18" s="132" t="s">
        <v>57</v>
      </c>
      <c r="C18" s="133">
        <v>5.7353009259259258E-3</v>
      </c>
      <c r="D18" s="130">
        <v>0</v>
      </c>
      <c r="E18" s="130">
        <v>0</v>
      </c>
      <c r="F18" s="130">
        <v>4</v>
      </c>
      <c r="G18" s="130">
        <v>0</v>
      </c>
      <c r="H18" s="130">
        <f t="shared" si="0"/>
        <v>4</v>
      </c>
      <c r="I18" s="131">
        <f t="shared" si="2"/>
        <v>2.3148148148148146E-4</v>
      </c>
      <c r="J18" s="131">
        <f t="shared" si="1"/>
        <v>5.9667824074074076E-3</v>
      </c>
      <c r="K18" s="141">
        <f t="shared" si="3"/>
        <v>38.562256318739934</v>
      </c>
      <c r="L18" s="138">
        <f t="shared" si="4"/>
        <v>9</v>
      </c>
    </row>
    <row r="19" spans="1:12" ht="15.75" x14ac:dyDescent="0.25">
      <c r="A19" s="69">
        <v>10</v>
      </c>
      <c r="B19" s="136" t="s">
        <v>116</v>
      </c>
      <c r="C19" s="51">
        <v>5.9453703703703708E-3</v>
      </c>
      <c r="D19" s="137">
        <v>0</v>
      </c>
      <c r="E19" s="137">
        <v>6</v>
      </c>
      <c r="F19" s="137">
        <v>8</v>
      </c>
      <c r="G19" s="137">
        <v>0</v>
      </c>
      <c r="H19" s="130">
        <f t="shared" si="0"/>
        <v>14</v>
      </c>
      <c r="I19" s="131">
        <f t="shared" si="2"/>
        <v>8.1018518518518516E-4</v>
      </c>
      <c r="J19" s="131">
        <f t="shared" si="1"/>
        <v>6.7555555555555563E-3</v>
      </c>
      <c r="K19" s="141">
        <f t="shared" si="3"/>
        <v>34.059758771929822</v>
      </c>
      <c r="L19" s="138">
        <f t="shared" si="4"/>
        <v>10</v>
      </c>
    </row>
    <row r="20" spans="1:12" ht="15.75" x14ac:dyDescent="0.25">
      <c r="A20" s="69">
        <v>11</v>
      </c>
      <c r="B20" s="132" t="s">
        <v>52</v>
      </c>
      <c r="C20" s="133">
        <v>6.7375000000000004E-3</v>
      </c>
      <c r="D20" s="130">
        <v>0</v>
      </c>
      <c r="E20" s="130">
        <v>0</v>
      </c>
      <c r="F20" s="130">
        <v>3</v>
      </c>
      <c r="G20" s="130">
        <v>6</v>
      </c>
      <c r="H20" s="130">
        <f t="shared" si="0"/>
        <v>9</v>
      </c>
      <c r="I20" s="131">
        <f t="shared" si="2"/>
        <v>5.2083333333333333E-4</v>
      </c>
      <c r="J20" s="131">
        <f t="shared" si="1"/>
        <v>7.2583333333333337E-3</v>
      </c>
      <c r="K20" s="141">
        <f t="shared" si="3"/>
        <v>31.700471998979456</v>
      </c>
      <c r="L20" s="138">
        <f t="shared" si="4"/>
        <v>11</v>
      </c>
    </row>
    <row r="21" spans="1:12" ht="15.75" x14ac:dyDescent="0.25">
      <c r="A21" s="69">
        <v>12</v>
      </c>
      <c r="B21" s="136" t="s">
        <v>37</v>
      </c>
      <c r="C21" s="51">
        <v>6.1998842592592592E-3</v>
      </c>
      <c r="D21" s="137">
        <v>8</v>
      </c>
      <c r="E21" s="137">
        <v>9</v>
      </c>
      <c r="F21" s="137">
        <v>3</v>
      </c>
      <c r="G21" s="137">
        <v>3</v>
      </c>
      <c r="H21" s="130">
        <f t="shared" si="0"/>
        <v>23</v>
      </c>
      <c r="I21" s="131">
        <f t="shared" si="2"/>
        <v>1.3310185185185185E-3</v>
      </c>
      <c r="J21" s="131">
        <f t="shared" si="1"/>
        <v>7.5309027777777779E-3</v>
      </c>
      <c r="K21" s="141">
        <f t="shared" si="3"/>
        <v>30.553122166382344</v>
      </c>
      <c r="L21" s="138">
        <f t="shared" si="4"/>
        <v>12</v>
      </c>
    </row>
    <row r="22" spans="1:12" ht="15.75" x14ac:dyDescent="0.25">
      <c r="A22" s="69">
        <v>13</v>
      </c>
      <c r="B22" s="136" t="s">
        <v>121</v>
      </c>
      <c r="C22" s="51">
        <v>7.9678240740740734E-3</v>
      </c>
      <c r="D22" s="137">
        <v>5</v>
      </c>
      <c r="E22" s="137">
        <v>14</v>
      </c>
      <c r="F22" s="137">
        <v>17</v>
      </c>
      <c r="G22" s="137">
        <v>6</v>
      </c>
      <c r="H22" s="130">
        <f t="shared" si="0"/>
        <v>42</v>
      </c>
      <c r="I22" s="131">
        <f t="shared" si="2"/>
        <v>2.4305555555555552E-3</v>
      </c>
      <c r="J22" s="131">
        <f t="shared" si="1"/>
        <v>1.0398379629629629E-2</v>
      </c>
      <c r="K22" s="141">
        <f t="shared" si="3"/>
        <v>22.127735357627838</v>
      </c>
      <c r="L22" s="138">
        <f t="shared" si="4"/>
        <v>13</v>
      </c>
    </row>
    <row r="23" spans="1:12" ht="15.75" thickBot="1" x14ac:dyDescent="0.3">
      <c r="A23" s="70">
        <v>14</v>
      </c>
      <c r="B23" s="34" t="s">
        <v>106</v>
      </c>
      <c r="C23" s="34" t="s">
        <v>201</v>
      </c>
      <c r="D23" s="34"/>
      <c r="E23" s="34"/>
      <c r="F23" s="34"/>
      <c r="G23" s="34"/>
      <c r="H23" s="34"/>
      <c r="I23" s="34"/>
      <c r="J23" s="34" t="s">
        <v>201</v>
      </c>
      <c r="K23" s="34">
        <v>0</v>
      </c>
      <c r="L23" s="83"/>
    </row>
    <row r="25" spans="1:12" x14ac:dyDescent="0.25">
      <c r="B25" s="42" t="s">
        <v>131</v>
      </c>
      <c r="C25" s="194"/>
      <c r="D25" s="194"/>
      <c r="F25" s="124" t="s">
        <v>198</v>
      </c>
      <c r="G25" s="124"/>
    </row>
    <row r="27" spans="1:12" x14ac:dyDescent="0.25">
      <c r="B27" s="42" t="s">
        <v>60</v>
      </c>
      <c r="C27" s="194"/>
      <c r="D27" s="194"/>
      <c r="F27" s="124" t="s">
        <v>61</v>
      </c>
      <c r="G27" s="124"/>
    </row>
  </sheetData>
  <mergeCells count="15">
    <mergeCell ref="A1:L1"/>
    <mergeCell ref="A2:L2"/>
    <mergeCell ref="A4:L4"/>
    <mergeCell ref="A5:L5"/>
    <mergeCell ref="C27:D27"/>
    <mergeCell ref="B8:B9"/>
    <mergeCell ref="C8:C9"/>
    <mergeCell ref="D8:G8"/>
    <mergeCell ref="H8:H9"/>
    <mergeCell ref="J8:J9"/>
    <mergeCell ref="K8:K9"/>
    <mergeCell ref="L8:L9"/>
    <mergeCell ref="A8:A9"/>
    <mergeCell ref="C25:D25"/>
    <mergeCell ref="I8:I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4"/>
  <sheetViews>
    <sheetView workbookViewId="0">
      <selection activeCell="L17" sqref="L17"/>
    </sheetView>
  </sheetViews>
  <sheetFormatPr defaultRowHeight="15" x14ac:dyDescent="0.25"/>
  <cols>
    <col min="1" max="1" width="5.7109375" style="4" customWidth="1"/>
    <col min="2" max="2" width="19.5703125" style="4" bestFit="1" customWidth="1"/>
    <col min="3" max="3" width="11.42578125" style="4" bestFit="1" customWidth="1"/>
    <col min="4" max="4" width="10.28515625" style="4" bestFit="1" customWidth="1"/>
    <col min="5" max="6" width="11.42578125" style="4" bestFit="1" customWidth="1"/>
    <col min="7" max="7" width="9.140625" style="4"/>
    <col min="8" max="8" width="7.140625" style="4" bestFit="1" customWidth="1"/>
    <col min="9" max="16384" width="9.140625" style="4"/>
  </cols>
  <sheetData>
    <row r="1" spans="1:19" s="2" customFormat="1" x14ac:dyDescent="0.25">
      <c r="A1" s="156" t="s">
        <v>209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"/>
      <c r="N1" s="1"/>
      <c r="O1" s="1"/>
      <c r="P1" s="1"/>
      <c r="Q1" s="1"/>
    </row>
    <row r="2" spans="1:19" s="2" customFormat="1" ht="18.75" customHeight="1" x14ac:dyDescent="0.3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91"/>
      <c r="N2" s="91"/>
      <c r="O2" s="91"/>
      <c r="P2" s="91"/>
      <c r="Q2" s="3"/>
      <c r="R2" s="3"/>
      <c r="S2" s="3"/>
    </row>
    <row r="3" spans="1:19" x14ac:dyDescent="0.25">
      <c r="B3" s="46" t="s">
        <v>2</v>
      </c>
      <c r="C3" s="46"/>
      <c r="D3" s="46"/>
      <c r="H3" s="4" t="s">
        <v>3</v>
      </c>
      <c r="N3" s="54"/>
    </row>
    <row r="4" spans="1:19" ht="21" thickBot="1" x14ac:dyDescent="0.35">
      <c r="A4" s="203" t="s">
        <v>208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92"/>
    </row>
    <row r="5" spans="1:19" ht="15.75" x14ac:dyDescent="0.25">
      <c r="A5" s="190" t="s">
        <v>6</v>
      </c>
      <c r="B5" s="204" t="s">
        <v>8</v>
      </c>
      <c r="C5" s="206" t="s">
        <v>202</v>
      </c>
      <c r="D5" s="202"/>
      <c r="E5" s="202"/>
      <c r="F5" s="207"/>
      <c r="G5" s="208" t="s">
        <v>203</v>
      </c>
      <c r="H5" s="210" t="s">
        <v>15</v>
      </c>
    </row>
    <row r="6" spans="1:19" ht="73.5" customHeight="1" thickBot="1" x14ac:dyDescent="0.3">
      <c r="A6" s="191"/>
      <c r="B6" s="205"/>
      <c r="C6" s="152" t="s">
        <v>207</v>
      </c>
      <c r="D6" s="151" t="s">
        <v>204</v>
      </c>
      <c r="E6" s="151" t="s">
        <v>205</v>
      </c>
      <c r="F6" s="153" t="s">
        <v>206</v>
      </c>
      <c r="G6" s="209"/>
      <c r="H6" s="211"/>
    </row>
    <row r="7" spans="1:19" ht="15.75" x14ac:dyDescent="0.25">
      <c r="A7" s="7">
        <v>1</v>
      </c>
      <c r="B7" s="147" t="s">
        <v>26</v>
      </c>
      <c r="C7" s="148">
        <v>100</v>
      </c>
      <c r="D7" s="148">
        <v>62.59</v>
      </c>
      <c r="E7" s="148">
        <v>99.16</v>
      </c>
      <c r="F7" s="148">
        <v>100</v>
      </c>
      <c r="G7" s="149">
        <f t="shared" ref="G7:G20" si="0">F7+E7+D7+C7</f>
        <v>361.75</v>
      </c>
      <c r="H7" s="150">
        <f>RANK(G7,$G$7:$G$20,0)</f>
        <v>1</v>
      </c>
    </row>
    <row r="8" spans="1:19" ht="15.75" x14ac:dyDescent="0.25">
      <c r="A8" s="16">
        <v>2</v>
      </c>
      <c r="B8" s="132" t="s">
        <v>23</v>
      </c>
      <c r="C8" s="142">
        <v>84.21</v>
      </c>
      <c r="D8" s="142">
        <v>76.16</v>
      </c>
      <c r="E8" s="142">
        <v>87.28</v>
      </c>
      <c r="F8" s="142">
        <v>90.45</v>
      </c>
      <c r="G8" s="142">
        <f t="shared" si="0"/>
        <v>338.1</v>
      </c>
      <c r="H8" s="138">
        <f t="shared" ref="H8:H20" si="1">RANK(G8,$G$7:$G$20,0)</f>
        <v>2</v>
      </c>
    </row>
    <row r="9" spans="1:19" ht="15.75" x14ac:dyDescent="0.25">
      <c r="A9" s="16">
        <v>3</v>
      </c>
      <c r="B9" s="132" t="s">
        <v>21</v>
      </c>
      <c r="C9" s="142">
        <v>84.01</v>
      </c>
      <c r="D9" s="142">
        <v>49.03</v>
      </c>
      <c r="E9" s="142">
        <v>100</v>
      </c>
      <c r="F9" s="142">
        <v>90.94</v>
      </c>
      <c r="G9" s="142">
        <f t="shared" si="0"/>
        <v>323.98</v>
      </c>
      <c r="H9" s="138">
        <f t="shared" si="1"/>
        <v>3</v>
      </c>
    </row>
    <row r="10" spans="1:19" ht="15.75" x14ac:dyDescent="0.25">
      <c r="A10" s="16">
        <v>4</v>
      </c>
      <c r="B10" s="132" t="s">
        <v>29</v>
      </c>
      <c r="C10" s="142">
        <v>54.63</v>
      </c>
      <c r="D10" s="142">
        <v>28.92</v>
      </c>
      <c r="E10" s="142">
        <v>44.28</v>
      </c>
      <c r="F10" s="142">
        <v>47.62</v>
      </c>
      <c r="G10" s="142">
        <f t="shared" si="0"/>
        <v>175.45000000000002</v>
      </c>
      <c r="H10" s="138">
        <f t="shared" si="1"/>
        <v>4</v>
      </c>
    </row>
    <row r="11" spans="1:19" ht="15.75" x14ac:dyDescent="0.25">
      <c r="A11" s="16">
        <v>5</v>
      </c>
      <c r="B11" s="136" t="s">
        <v>35</v>
      </c>
      <c r="C11" s="145">
        <v>31.93</v>
      </c>
      <c r="D11" s="145">
        <v>37.4</v>
      </c>
      <c r="E11" s="145">
        <v>31.6</v>
      </c>
      <c r="F11" s="145">
        <v>46.79</v>
      </c>
      <c r="G11" s="142">
        <f t="shared" si="0"/>
        <v>147.72</v>
      </c>
      <c r="H11" s="138">
        <f t="shared" si="1"/>
        <v>5</v>
      </c>
    </row>
    <row r="12" spans="1:19" ht="15.75" x14ac:dyDescent="0.25">
      <c r="A12" s="16">
        <v>6</v>
      </c>
      <c r="B12" s="132" t="s">
        <v>33</v>
      </c>
      <c r="C12" s="142">
        <v>40.29</v>
      </c>
      <c r="D12" s="142">
        <v>27.7</v>
      </c>
      <c r="E12" s="142">
        <v>38.83</v>
      </c>
      <c r="F12" s="142">
        <v>40.450000000000003</v>
      </c>
      <c r="G12" s="142">
        <f t="shared" si="0"/>
        <v>147.27000000000001</v>
      </c>
      <c r="H12" s="138">
        <f t="shared" si="1"/>
        <v>6</v>
      </c>
    </row>
    <row r="13" spans="1:19" ht="15.75" x14ac:dyDescent="0.25">
      <c r="A13" s="16">
        <v>7</v>
      </c>
      <c r="B13" s="132" t="s">
        <v>39</v>
      </c>
      <c r="C13" s="142">
        <v>28.15</v>
      </c>
      <c r="D13" s="142">
        <v>31.42</v>
      </c>
      <c r="E13" s="142">
        <v>32.14</v>
      </c>
      <c r="F13" s="142">
        <v>44.05</v>
      </c>
      <c r="G13" s="142">
        <f t="shared" si="0"/>
        <v>135.76</v>
      </c>
      <c r="H13" s="138">
        <f t="shared" si="1"/>
        <v>7</v>
      </c>
    </row>
    <row r="14" spans="1:19" ht="15.75" x14ac:dyDescent="0.25">
      <c r="A14" s="16">
        <v>8</v>
      </c>
      <c r="B14" s="135" t="s">
        <v>47</v>
      </c>
      <c r="C14" s="142">
        <v>7.93</v>
      </c>
      <c r="D14" s="142">
        <v>38.75</v>
      </c>
      <c r="E14" s="142">
        <v>19.32</v>
      </c>
      <c r="F14" s="142">
        <v>61.19</v>
      </c>
      <c r="G14" s="142">
        <f t="shared" si="0"/>
        <v>127.19</v>
      </c>
      <c r="H14" s="138">
        <f t="shared" si="1"/>
        <v>8</v>
      </c>
    </row>
    <row r="15" spans="1:19" ht="15.75" x14ac:dyDescent="0.25">
      <c r="A15" s="16">
        <v>9</v>
      </c>
      <c r="B15" s="136" t="s">
        <v>37</v>
      </c>
      <c r="C15" s="145">
        <v>10.92</v>
      </c>
      <c r="D15" s="145">
        <v>25.45</v>
      </c>
      <c r="E15" s="145">
        <v>44.6</v>
      </c>
      <c r="F15" s="145">
        <v>30.55</v>
      </c>
      <c r="G15" s="142">
        <f t="shared" si="0"/>
        <v>111.52000000000001</v>
      </c>
      <c r="H15" s="138">
        <f t="shared" si="1"/>
        <v>9</v>
      </c>
    </row>
    <row r="16" spans="1:19" ht="15.75" x14ac:dyDescent="0.25">
      <c r="A16" s="16">
        <v>10</v>
      </c>
      <c r="B16" s="132" t="s">
        <v>52</v>
      </c>
      <c r="C16" s="142">
        <v>15.74</v>
      </c>
      <c r="D16" s="142">
        <v>20.010000000000002</v>
      </c>
      <c r="E16" s="142">
        <v>29.83</v>
      </c>
      <c r="F16" s="142">
        <v>31.7</v>
      </c>
      <c r="G16" s="142">
        <f t="shared" si="0"/>
        <v>97.28</v>
      </c>
      <c r="H16" s="138">
        <f t="shared" si="1"/>
        <v>10</v>
      </c>
    </row>
    <row r="17" spans="1:8" ht="15.75" x14ac:dyDescent="0.25">
      <c r="A17" s="16">
        <v>11</v>
      </c>
      <c r="B17" s="132" t="s">
        <v>57</v>
      </c>
      <c r="C17" s="142">
        <v>8.77</v>
      </c>
      <c r="D17" s="142">
        <v>20.97</v>
      </c>
      <c r="E17" s="142">
        <v>22.59</v>
      </c>
      <c r="F17" s="142">
        <v>38.56</v>
      </c>
      <c r="G17" s="142">
        <f t="shared" si="0"/>
        <v>90.89</v>
      </c>
      <c r="H17" s="138">
        <f t="shared" si="1"/>
        <v>11</v>
      </c>
    </row>
    <row r="18" spans="1:8" ht="15.75" x14ac:dyDescent="0.25">
      <c r="A18" s="16">
        <v>12</v>
      </c>
      <c r="B18" s="136" t="s">
        <v>116</v>
      </c>
      <c r="C18" s="145">
        <v>0</v>
      </c>
      <c r="D18" s="145">
        <v>19.940000000000001</v>
      </c>
      <c r="E18" s="145">
        <v>0</v>
      </c>
      <c r="F18" s="145">
        <v>34.06</v>
      </c>
      <c r="G18" s="142">
        <f t="shared" si="0"/>
        <v>54</v>
      </c>
      <c r="H18" s="138">
        <f t="shared" si="1"/>
        <v>12</v>
      </c>
    </row>
    <row r="19" spans="1:8" ht="15.75" x14ac:dyDescent="0.25">
      <c r="A19" s="16">
        <v>13</v>
      </c>
      <c r="B19" s="136" t="s">
        <v>121</v>
      </c>
      <c r="C19" s="145">
        <v>0</v>
      </c>
      <c r="D19" s="145">
        <v>10.029999999999999</v>
      </c>
      <c r="E19" s="145">
        <v>0</v>
      </c>
      <c r="F19" s="145">
        <v>22.13</v>
      </c>
      <c r="G19" s="142">
        <f t="shared" si="0"/>
        <v>32.159999999999997</v>
      </c>
      <c r="H19" s="138">
        <f t="shared" si="1"/>
        <v>13</v>
      </c>
    </row>
    <row r="20" spans="1:8" ht="16.5" thickBot="1" x14ac:dyDescent="0.3">
      <c r="A20" s="16">
        <v>14</v>
      </c>
      <c r="B20" s="146" t="s">
        <v>106</v>
      </c>
      <c r="C20" s="143">
        <v>0</v>
      </c>
      <c r="D20" s="143">
        <v>21.47</v>
      </c>
      <c r="E20" s="143">
        <v>0</v>
      </c>
      <c r="F20" s="143">
        <v>0</v>
      </c>
      <c r="G20" s="143">
        <f t="shared" si="0"/>
        <v>21.47</v>
      </c>
      <c r="H20" s="139">
        <f t="shared" si="1"/>
        <v>14</v>
      </c>
    </row>
    <row r="22" spans="1:8" x14ac:dyDescent="0.25">
      <c r="B22" s="42" t="s">
        <v>131</v>
      </c>
      <c r="C22" s="194"/>
      <c r="D22" s="194"/>
      <c r="F22" s="124" t="s">
        <v>198</v>
      </c>
      <c r="G22" s="124"/>
    </row>
    <row r="24" spans="1:8" x14ac:dyDescent="0.25">
      <c r="B24" s="42" t="s">
        <v>60</v>
      </c>
      <c r="C24" s="194"/>
      <c r="D24" s="194"/>
      <c r="F24" s="124" t="s">
        <v>61</v>
      </c>
      <c r="G24" s="124"/>
    </row>
  </sheetData>
  <mergeCells count="10">
    <mergeCell ref="C22:D22"/>
    <mergeCell ref="C24:D24"/>
    <mergeCell ref="A4:L4"/>
    <mergeCell ref="A2:L2"/>
    <mergeCell ref="A1:L1"/>
    <mergeCell ref="B5:B6"/>
    <mergeCell ref="C5:F5"/>
    <mergeCell ref="G5:G6"/>
    <mergeCell ref="H5:H6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ЮНОШИ СТ гр</vt:lpstr>
      <vt:lpstr>ДЕВУШКИ СТ гр</vt:lpstr>
      <vt:lpstr>лично-командный СТ гр</vt:lpstr>
      <vt:lpstr>МАЛЬЧИКИ СР гр</vt:lpstr>
      <vt:lpstr>ДЕВОЧКИ СР гр</vt:lpstr>
      <vt:lpstr>лично-командный СР гр</vt:lpstr>
      <vt:lpstr>командная СТ.гр</vt:lpstr>
      <vt:lpstr>командная СР гр</vt:lpstr>
      <vt:lpstr>Итоговый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Машканцева Светлана Викторовна</cp:lastModifiedBy>
  <dcterms:created xsi:type="dcterms:W3CDTF">2020-01-14T06:26:39Z</dcterms:created>
  <dcterms:modified xsi:type="dcterms:W3CDTF">2020-01-15T06:03:20Z</dcterms:modified>
</cp:coreProperties>
</file>